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76663\Desktop\kommunuvallógin í hoyring feb 2016\"/>
    </mc:Choice>
  </mc:AlternateContent>
  <bookViews>
    <workbookView xWindow="0" yWindow="0" windowWidth="17265" windowHeight="12930"/>
  </bookViews>
  <sheets>
    <sheet name="Kommunuvalið 20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C59" i="1"/>
  <c r="C57" i="1" s="1"/>
  <c r="B59" i="1"/>
  <c r="D393" i="1"/>
  <c r="B393" i="1"/>
  <c r="C393" i="1" s="1"/>
  <c r="D385" i="1"/>
  <c r="B385" i="1"/>
  <c r="D362" i="1"/>
  <c r="B362" i="1"/>
  <c r="C362" i="1" s="1"/>
  <c r="D354" i="1"/>
  <c r="B354" i="1"/>
  <c r="D343" i="1"/>
  <c r="B343" i="1"/>
  <c r="C343" i="1" s="1"/>
  <c r="D335" i="1"/>
  <c r="B335" i="1"/>
  <c r="D328" i="1"/>
  <c r="B328" i="1"/>
  <c r="C328" i="1" s="1"/>
  <c r="D320" i="1"/>
  <c r="B320" i="1"/>
  <c r="D313" i="1"/>
  <c r="B313" i="1"/>
  <c r="C313" i="1" s="1"/>
  <c r="D305" i="1"/>
  <c r="B305" i="1"/>
  <c r="D298" i="1"/>
  <c r="B298" i="1"/>
  <c r="C298" i="1" s="1"/>
  <c r="D290" i="1"/>
  <c r="B290" i="1"/>
  <c r="E281" i="1"/>
  <c r="E280" i="1"/>
  <c r="D283" i="1"/>
  <c r="B283" i="1"/>
  <c r="C283" i="1" s="1"/>
  <c r="D275" i="1"/>
  <c r="B275" i="1"/>
  <c r="D268" i="1"/>
  <c r="B268" i="1"/>
  <c r="C268" i="1" s="1"/>
  <c r="D260" i="1"/>
  <c r="B260" i="1"/>
  <c r="B261" i="1" s="1"/>
  <c r="D253" i="1"/>
  <c r="B253" i="1"/>
  <c r="C253" i="1" s="1"/>
  <c r="D245" i="1"/>
  <c r="B245" i="1"/>
  <c r="B246" i="1" s="1"/>
  <c r="D234" i="1"/>
  <c r="B234" i="1"/>
  <c r="C234" i="1" s="1"/>
  <c r="D226" i="1"/>
  <c r="B226" i="1"/>
  <c r="B227" i="1" s="1"/>
  <c r="D218" i="1"/>
  <c r="B218" i="1"/>
  <c r="C218" i="1" s="1"/>
  <c r="D210" i="1"/>
  <c r="B210" i="1"/>
  <c r="B211" i="1" s="1"/>
  <c r="D203" i="1"/>
  <c r="B203" i="1"/>
  <c r="C203" i="1" s="1"/>
  <c r="D195" i="1"/>
  <c r="B195" i="1"/>
  <c r="B196" i="1" s="1"/>
  <c r="D188" i="1"/>
  <c r="B188" i="1"/>
  <c r="C188" i="1" s="1"/>
  <c r="C186" i="1" s="1"/>
  <c r="D180" i="1"/>
  <c r="B180" i="1"/>
  <c r="B181" i="1" s="1"/>
  <c r="D169" i="1"/>
  <c r="C167" i="1"/>
  <c r="C166" i="1"/>
  <c r="B169" i="1"/>
  <c r="C169" i="1" s="1"/>
  <c r="D161" i="1"/>
  <c r="B161" i="1"/>
  <c r="D154" i="1"/>
  <c r="B154" i="1"/>
  <c r="C154" i="1" s="1"/>
  <c r="D145" i="1"/>
  <c r="B145" i="1"/>
  <c r="E133" i="1"/>
  <c r="E134" i="1"/>
  <c r="E132" i="1"/>
  <c r="D136" i="1"/>
  <c r="B136" i="1"/>
  <c r="C136" i="1" s="1"/>
  <c r="D127" i="1"/>
  <c r="B127" i="1"/>
  <c r="E113" i="1"/>
  <c r="E112" i="1"/>
  <c r="D115" i="1"/>
  <c r="B115" i="1"/>
  <c r="C115" i="1" s="1"/>
  <c r="E111" i="1"/>
  <c r="D106" i="1"/>
  <c r="B106" i="1"/>
  <c r="D88" i="1"/>
  <c r="B88" i="1"/>
  <c r="E75" i="1"/>
  <c r="E76" i="1"/>
  <c r="E77" i="1"/>
  <c r="E78" i="1"/>
  <c r="E74" i="1"/>
  <c r="D80" i="1"/>
  <c r="B80" i="1"/>
  <c r="C80" i="1" s="1"/>
  <c r="C76" i="1" s="1"/>
  <c r="D69" i="1"/>
  <c r="B69" i="1"/>
  <c r="D97" i="1"/>
  <c r="B97" i="1"/>
  <c r="C97" i="1" s="1"/>
  <c r="D50" i="1"/>
  <c r="B50" i="1"/>
  <c r="E40" i="1"/>
  <c r="E39" i="1"/>
  <c r="E38" i="1"/>
  <c r="E37" i="1"/>
  <c r="E20" i="1"/>
  <c r="E19" i="1"/>
  <c r="E18" i="1"/>
  <c r="E17" i="1"/>
  <c r="D42" i="1"/>
  <c r="B42" i="1"/>
  <c r="C42" i="1" s="1"/>
  <c r="D32" i="1"/>
  <c r="B32" i="1"/>
  <c r="D22" i="1"/>
  <c r="B22" i="1"/>
  <c r="C22" i="1" s="1"/>
  <c r="D12" i="1"/>
  <c r="B12" i="1"/>
  <c r="C55" i="1" l="1"/>
  <c r="C56" i="1"/>
  <c r="B128" i="1"/>
  <c r="B321" i="1"/>
  <c r="B336" i="1"/>
  <c r="B355" i="1"/>
  <c r="B386" i="1"/>
  <c r="B291" i="1"/>
  <c r="B306" i="1"/>
  <c r="B276" i="1"/>
  <c r="C390" i="1"/>
  <c r="C391" i="1"/>
  <c r="C360" i="1"/>
  <c r="C359" i="1"/>
  <c r="C340" i="1"/>
  <c r="C341" i="1"/>
  <c r="C325" i="1"/>
  <c r="C326" i="1"/>
  <c r="C310" i="1"/>
  <c r="C311" i="1"/>
  <c r="C296" i="1"/>
  <c r="C295" i="1"/>
  <c r="C280" i="1"/>
  <c r="C281" i="1"/>
  <c r="C185" i="1"/>
  <c r="B146" i="1"/>
  <c r="B162" i="1"/>
  <c r="C152" i="1"/>
  <c r="C151" i="1"/>
  <c r="C150" i="1"/>
  <c r="C231" i="1"/>
  <c r="C232" i="1"/>
  <c r="C265" i="1"/>
  <c r="C266" i="1"/>
  <c r="C250" i="1"/>
  <c r="C251" i="1"/>
  <c r="C215" i="1"/>
  <c r="C216" i="1"/>
  <c r="C200" i="1"/>
  <c r="C201" i="1"/>
  <c r="C133" i="1"/>
  <c r="C132" i="1"/>
  <c r="C134" i="1"/>
  <c r="B70" i="1"/>
  <c r="B89" i="1"/>
  <c r="B107" i="1"/>
  <c r="C112" i="1"/>
  <c r="C111" i="1"/>
  <c r="B51" i="1"/>
  <c r="C95" i="1"/>
  <c r="C94" i="1"/>
  <c r="C93" i="1"/>
  <c r="C77" i="1"/>
  <c r="C74" i="1"/>
  <c r="C78" i="1"/>
  <c r="C75" i="1"/>
  <c r="B13" i="1"/>
  <c r="C18" i="1"/>
  <c r="C17" i="1"/>
  <c r="C20" i="1"/>
  <c r="C19" i="1"/>
  <c r="B33" i="1"/>
  <c r="C40" i="1"/>
  <c r="C39" i="1"/>
  <c r="C37" i="1"/>
  <c r="C38" i="1"/>
</calcChain>
</file>

<file path=xl/sharedStrings.xml><?xml version="1.0" encoding="utf-8"?>
<sst xmlns="http://schemas.openxmlformats.org/spreadsheetml/2006/main" count="477" uniqueCount="54">
  <si>
    <t>Listi</t>
  </si>
  <si>
    <t>Atkvøður</t>
  </si>
  <si>
    <t>%</t>
  </si>
  <si>
    <t>Vald</t>
  </si>
  <si>
    <t>Listi A</t>
  </si>
  <si>
    <t>Listi B</t>
  </si>
  <si>
    <t>Listi C</t>
  </si>
  <si>
    <t>Listi D</t>
  </si>
  <si>
    <t>Listi E</t>
  </si>
  <si>
    <t>Listi F</t>
  </si>
  <si>
    <t>Listi H</t>
  </si>
  <si>
    <t>"1/13"</t>
  </si>
  <si>
    <t>Kommunuvalið 2012</t>
  </si>
  <si>
    <t>íalt</t>
  </si>
  <si>
    <t>"1/11"</t>
  </si>
  <si>
    <t>munur</t>
  </si>
  <si>
    <t>Runavíkar kommuna</t>
  </si>
  <si>
    <t>Klaksvíkar kommuna</t>
  </si>
  <si>
    <t>Tórshavnar kommuna</t>
  </si>
  <si>
    <t>Eystur kommuna</t>
  </si>
  <si>
    <t>"1/9"</t>
  </si>
  <si>
    <t>Vága kommuna</t>
  </si>
  <si>
    <t>Tvøroyrar kommuna</t>
  </si>
  <si>
    <t>Listi K</t>
  </si>
  <si>
    <t>"1/7"</t>
  </si>
  <si>
    <t>Sunda kommuna</t>
  </si>
  <si>
    <t>Fuglafjarðar kommuna</t>
  </si>
  <si>
    <t>Vágs kommuna</t>
  </si>
  <si>
    <t>Nes kommuna</t>
  </si>
  <si>
    <t>Vestmanna kommuna</t>
  </si>
  <si>
    <t>Sørvágs kommuna</t>
  </si>
  <si>
    <t>Sjóvar kommuna</t>
  </si>
  <si>
    <t>Hvalbiar kommuna</t>
  </si>
  <si>
    <t>Eiðis kommuna</t>
  </si>
  <si>
    <t/>
  </si>
  <si>
    <t>Kvívíkar kommuna</t>
  </si>
  <si>
    <t>Sands kommuna</t>
  </si>
  <si>
    <t>Skopunar kommuna</t>
  </si>
  <si>
    <t>"1/5"</t>
  </si>
  <si>
    <t>Hvannasunds kommuna</t>
  </si>
  <si>
    <t>Viðareiðis kommuna</t>
  </si>
  <si>
    <t>Sumbiar kommuna</t>
  </si>
  <si>
    <t>Porkeris kommuna</t>
  </si>
  <si>
    <t>Kunoyar kommuna</t>
  </si>
  <si>
    <t>Skálavíkar kommuna</t>
  </si>
  <si>
    <t>Húsavíkar kommuna</t>
  </si>
  <si>
    <t>Hovs kommuna</t>
  </si>
  <si>
    <t>Fámjins kommuna</t>
  </si>
  <si>
    <t>Skúvoyar kommuna</t>
  </si>
  <si>
    <t>Húsar kommuna</t>
  </si>
  <si>
    <t>Fugloyar kommuna</t>
  </si>
  <si>
    <t>"1/3"</t>
  </si>
  <si>
    <t>brøkur</t>
  </si>
  <si>
    <t>Úrslitið 2012 við størsta brøki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</si>
</sst>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10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3" fontId="0" fillId="0" borderId="0" xfId="0" applyNumberFormat="1" applyBorder="1"/>
    <xf numFmtId="43" fontId="0" fillId="0" borderId="0" xfId="1" applyFont="1" applyBorder="1"/>
    <xf numFmtId="0" fontId="2" fillId="0" borderId="0" xfId="0" applyFont="1" applyBorder="1"/>
    <xf numFmtId="43" fontId="3" fillId="0" borderId="0" xfId="1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3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43" fontId="3" fillId="0" borderId="7" xfId="1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7" fillId="0" borderId="4" xfId="0" applyFont="1" applyBorder="1"/>
    <xf numFmtId="0" fontId="0" fillId="0" borderId="3" xfId="0" applyBorder="1"/>
    <xf numFmtId="0" fontId="0" fillId="0" borderId="8" xfId="0" applyBorder="1"/>
    <xf numFmtId="0" fontId="0" fillId="0" borderId="7" xfId="0" applyBorder="1"/>
    <xf numFmtId="43" fontId="0" fillId="0" borderId="0" xfId="0" applyNumberFormat="1" applyBorder="1"/>
    <xf numFmtId="0" fontId="3" fillId="2" borderId="5" xfId="0" applyFont="1" applyFill="1" applyBorder="1" applyAlignment="1">
      <alignment horizontal="right" vertical="center" wrapText="1"/>
    </xf>
    <xf numFmtId="0" fontId="0" fillId="2" borderId="5" xfId="0" applyFill="1" applyBorder="1"/>
    <xf numFmtId="0" fontId="5" fillId="0" borderId="2" xfId="0" applyFont="1" applyBorder="1" applyAlignment="1">
      <alignment vertical="center" wrapText="1"/>
    </xf>
    <xf numFmtId="3" fontId="0" fillId="0" borderId="7" xfId="0" applyNumberFormat="1" applyBorder="1"/>
    <xf numFmtId="0" fontId="0" fillId="0" borderId="0" xfId="0" applyFont="1" applyBorder="1"/>
    <xf numFmtId="0" fontId="0" fillId="0" borderId="5" xfId="0" applyFont="1" applyBorder="1"/>
    <xf numFmtId="0" fontId="0" fillId="0" borderId="4" xfId="0" applyFont="1" applyBorder="1"/>
    <xf numFmtId="0" fontId="2" fillId="0" borderId="5" xfId="0" applyFont="1" applyBorder="1"/>
    <xf numFmtId="0" fontId="0" fillId="0" borderId="3" xfId="0" applyFont="1" applyBorder="1"/>
    <xf numFmtId="43" fontId="1" fillId="0" borderId="0" xfId="1" applyFont="1" applyBorder="1"/>
    <xf numFmtId="43" fontId="0" fillId="0" borderId="0" xfId="0" applyNumberFormat="1" applyFont="1" applyBorder="1"/>
    <xf numFmtId="0" fontId="0" fillId="2" borderId="5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Border="1"/>
    <xf numFmtId="43" fontId="0" fillId="0" borderId="7" xfId="1" applyFont="1" applyBorder="1"/>
    <xf numFmtId="0" fontId="0" fillId="0" borderId="4" xfId="0" quotePrefix="1" applyBorder="1"/>
    <xf numFmtId="0" fontId="3" fillId="0" borderId="7" xfId="0" applyFont="1" applyBorder="1" applyAlignment="1">
      <alignment vertical="center" wrapText="1"/>
    </xf>
    <xf numFmtId="10" fontId="3" fillId="0" borderId="7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3" fontId="2" fillId="0" borderId="0" xfId="1" applyFont="1" applyBorder="1"/>
    <xf numFmtId="0" fontId="2" fillId="2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43" fontId="2" fillId="0" borderId="7" xfId="1" applyFont="1" applyBorder="1"/>
    <xf numFmtId="0" fontId="2" fillId="0" borderId="8" xfId="0" applyFont="1" applyBorder="1"/>
    <xf numFmtId="0" fontId="2" fillId="0" borderId="0" xfId="0" applyFont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3"/>
  <sheetViews>
    <sheetView tabSelected="1" topLeftCell="A318" zoomScale="90" zoomScaleNormal="90" workbookViewId="0">
      <selection activeCell="J339" sqref="J339"/>
    </sheetView>
  </sheetViews>
  <sheetFormatPr defaultRowHeight="15" x14ac:dyDescent="0.25"/>
  <cols>
    <col min="1" max="1" width="6.85546875" bestFit="1" customWidth="1"/>
    <col min="2" max="2" width="10.140625" bestFit="1" customWidth="1"/>
    <col min="3" max="3" width="11.42578125" bestFit="1" customWidth="1"/>
    <col min="4" max="4" width="7.42578125" bestFit="1" customWidth="1"/>
    <col min="5" max="5" width="7.5703125" customWidth="1"/>
  </cols>
  <sheetData>
    <row r="1" spans="1:5" ht="26.25" x14ac:dyDescent="0.4">
      <c r="A1" s="4" t="s">
        <v>12</v>
      </c>
      <c r="B1" s="4"/>
    </row>
    <row r="2" spans="1:5" s="3" customFormat="1" ht="18.75" thickBot="1" x14ac:dyDescent="0.3">
      <c r="A2" s="5" t="s">
        <v>18</v>
      </c>
    </row>
    <row r="3" spans="1:5" x14ac:dyDescent="0.25">
      <c r="A3" s="27" t="s">
        <v>0</v>
      </c>
      <c r="B3" s="28" t="s">
        <v>1</v>
      </c>
      <c r="C3" s="28" t="s">
        <v>2</v>
      </c>
      <c r="D3" s="28" t="s">
        <v>3</v>
      </c>
      <c r="E3" s="15"/>
    </row>
    <row r="4" spans="1:5" x14ac:dyDescent="0.25">
      <c r="A4" s="16" t="s">
        <v>4</v>
      </c>
      <c r="B4" s="6">
        <v>1756</v>
      </c>
      <c r="C4" s="7">
        <v>0.15770000000000001</v>
      </c>
      <c r="D4" s="8">
        <v>2</v>
      </c>
      <c r="E4" s="17"/>
    </row>
    <row r="5" spans="1:5" x14ac:dyDescent="0.25">
      <c r="A5" s="16" t="s">
        <v>5</v>
      </c>
      <c r="B5" s="6">
        <v>1130</v>
      </c>
      <c r="C5" s="7">
        <v>0.10150000000000001</v>
      </c>
      <c r="D5" s="8">
        <v>1</v>
      </c>
      <c r="E5" s="17"/>
    </row>
    <row r="6" spans="1:5" x14ac:dyDescent="0.25">
      <c r="A6" s="16" t="s">
        <v>6</v>
      </c>
      <c r="B6" s="6">
        <v>4599</v>
      </c>
      <c r="C6" s="7">
        <v>0.41299999999999998</v>
      </c>
      <c r="D6" s="8">
        <v>7</v>
      </c>
      <c r="E6" s="17"/>
    </row>
    <row r="7" spans="1:5" x14ac:dyDescent="0.25">
      <c r="A7" s="16" t="s">
        <v>7</v>
      </c>
      <c r="B7" s="9">
        <v>208</v>
      </c>
      <c r="C7" s="7">
        <v>1.8700000000000001E-2</v>
      </c>
      <c r="D7" s="8">
        <v>0</v>
      </c>
      <c r="E7" s="17"/>
    </row>
    <row r="8" spans="1:5" x14ac:dyDescent="0.25">
      <c r="A8" s="16" t="s">
        <v>8</v>
      </c>
      <c r="B8" s="6">
        <v>2506</v>
      </c>
      <c r="C8" s="7">
        <v>0.22509999999999999</v>
      </c>
      <c r="D8" s="8">
        <v>3</v>
      </c>
      <c r="E8" s="17"/>
    </row>
    <row r="9" spans="1:5" x14ac:dyDescent="0.25">
      <c r="A9" s="16" t="s">
        <v>9</v>
      </c>
      <c r="B9" s="9">
        <v>649</v>
      </c>
      <c r="C9" s="7">
        <v>5.8299999999999998E-2</v>
      </c>
      <c r="D9" s="8">
        <v>0</v>
      </c>
      <c r="E9" s="17"/>
    </row>
    <row r="10" spans="1:5" x14ac:dyDescent="0.25">
      <c r="A10" s="16" t="s">
        <v>10</v>
      </c>
      <c r="B10" s="9">
        <v>287</v>
      </c>
      <c r="C10" s="7">
        <v>2.58E-2</v>
      </c>
      <c r="D10" s="8">
        <v>0</v>
      </c>
      <c r="E10" s="17"/>
    </row>
    <row r="11" spans="1:5" x14ac:dyDescent="0.25">
      <c r="A11" s="18"/>
      <c r="B11" s="10"/>
      <c r="C11" s="10"/>
      <c r="D11" s="10"/>
      <c r="E11" s="19"/>
    </row>
    <row r="12" spans="1:5" x14ac:dyDescent="0.25">
      <c r="A12" s="16" t="s">
        <v>13</v>
      </c>
      <c r="B12" s="6">
        <f>SUM(B4:B11)</f>
        <v>11135</v>
      </c>
      <c r="C12" s="10"/>
      <c r="D12" s="10">
        <f>SUM(D4:D11)</f>
        <v>13</v>
      </c>
      <c r="E12" s="19"/>
    </row>
    <row r="13" spans="1:5" x14ac:dyDescent="0.25">
      <c r="A13" s="16" t="s">
        <v>11</v>
      </c>
      <c r="B13" s="14">
        <f>B12/D12</f>
        <v>856.53846153846155</v>
      </c>
      <c r="C13" s="10"/>
      <c r="D13" s="10"/>
      <c r="E13" s="19"/>
    </row>
    <row r="14" spans="1:5" x14ac:dyDescent="0.25">
      <c r="A14" s="18"/>
      <c r="B14" s="10"/>
      <c r="C14" s="10"/>
      <c r="D14" s="10"/>
      <c r="E14" s="19"/>
    </row>
    <row r="15" spans="1:5" s="3" customFormat="1" ht="18.75" x14ac:dyDescent="0.3">
      <c r="A15" s="30" t="s">
        <v>53</v>
      </c>
      <c r="B15" s="13"/>
      <c r="C15" s="13"/>
      <c r="D15" s="13"/>
      <c r="E15" s="19"/>
    </row>
    <row r="16" spans="1:5" s="3" customFormat="1" x14ac:dyDescent="0.25">
      <c r="A16" s="20" t="s">
        <v>0</v>
      </c>
      <c r="B16" s="29" t="s">
        <v>1</v>
      </c>
      <c r="C16" s="29" t="s">
        <v>52</v>
      </c>
      <c r="D16" s="29" t="s">
        <v>3</v>
      </c>
      <c r="E16" s="21" t="s">
        <v>15</v>
      </c>
    </row>
    <row r="17" spans="1:5" x14ac:dyDescent="0.25">
      <c r="A17" s="16" t="s">
        <v>4</v>
      </c>
      <c r="B17" s="6">
        <v>1756</v>
      </c>
      <c r="C17" s="14">
        <f>B17/C22</f>
        <v>2.2848563707336602</v>
      </c>
      <c r="D17" s="8">
        <v>2</v>
      </c>
      <c r="E17" s="17">
        <f>D17-D4</f>
        <v>0</v>
      </c>
    </row>
    <row r="18" spans="1:5" x14ac:dyDescent="0.25">
      <c r="A18" s="16" t="s">
        <v>5</v>
      </c>
      <c r="B18" s="6">
        <v>1130</v>
      </c>
      <c r="C18" s="14">
        <f>B18/C22</f>
        <v>1.4703232909618658</v>
      </c>
      <c r="D18" s="8">
        <v>2</v>
      </c>
      <c r="E18" s="35">
        <f>D18-D5</f>
        <v>1</v>
      </c>
    </row>
    <row r="19" spans="1:5" x14ac:dyDescent="0.25">
      <c r="A19" s="16" t="s">
        <v>6</v>
      </c>
      <c r="B19" s="6">
        <v>4599</v>
      </c>
      <c r="C19" s="14">
        <f>B19/C22</f>
        <v>5.9840856771093982</v>
      </c>
      <c r="D19" s="8">
        <v>6</v>
      </c>
      <c r="E19" s="35">
        <f>D19-D6</f>
        <v>-1</v>
      </c>
    </row>
    <row r="20" spans="1:5" x14ac:dyDescent="0.25">
      <c r="A20" s="16" t="s">
        <v>8</v>
      </c>
      <c r="B20" s="6">
        <v>2506</v>
      </c>
      <c r="C20" s="14">
        <f>B20/C22</f>
        <v>3.2607346611950754</v>
      </c>
      <c r="D20" s="8">
        <v>3</v>
      </c>
      <c r="E20" s="17">
        <f>D20-D8</f>
        <v>0</v>
      </c>
    </row>
    <row r="21" spans="1:5" x14ac:dyDescent="0.25">
      <c r="A21" s="16"/>
      <c r="B21" s="6"/>
      <c r="C21" s="14"/>
      <c r="D21" s="8"/>
      <c r="E21" s="17"/>
    </row>
    <row r="22" spans="1:5" ht="15.75" thickBot="1" x14ac:dyDescent="0.3">
      <c r="A22" s="22" t="s">
        <v>13</v>
      </c>
      <c r="B22" s="23">
        <f>SUM(B17:B21)</f>
        <v>9991</v>
      </c>
      <c r="C22" s="24">
        <f>B22/13</f>
        <v>768.53846153846155</v>
      </c>
      <c r="D22" s="25">
        <f>SUM(D17:D20)</f>
        <v>13</v>
      </c>
      <c r="E22" s="26"/>
    </row>
    <row r="24" spans="1:5" ht="18.75" thickBot="1" x14ac:dyDescent="0.3">
      <c r="A24" s="5" t="s">
        <v>17</v>
      </c>
      <c r="B24" s="3"/>
      <c r="C24" s="3"/>
      <c r="D24" s="3"/>
    </row>
    <row r="25" spans="1:5" x14ac:dyDescent="0.25">
      <c r="A25" s="27" t="s">
        <v>0</v>
      </c>
      <c r="B25" s="28" t="s">
        <v>1</v>
      </c>
      <c r="C25" s="28" t="s">
        <v>2</v>
      </c>
      <c r="D25" s="28" t="s">
        <v>3</v>
      </c>
      <c r="E25" s="31"/>
    </row>
    <row r="26" spans="1:5" x14ac:dyDescent="0.25">
      <c r="A26" s="16" t="s">
        <v>4</v>
      </c>
      <c r="B26" s="6">
        <v>1104</v>
      </c>
      <c r="C26" s="7">
        <v>0.37009999999999998</v>
      </c>
      <c r="D26" s="8">
        <v>5</v>
      </c>
      <c r="E26" s="19"/>
    </row>
    <row r="27" spans="1:5" x14ac:dyDescent="0.25">
      <c r="A27" s="16" t="s">
        <v>5</v>
      </c>
      <c r="B27" s="9">
        <v>215</v>
      </c>
      <c r="C27" s="7">
        <v>7.2099999999999997E-2</v>
      </c>
      <c r="D27" s="8">
        <v>0</v>
      </c>
      <c r="E27" s="19"/>
    </row>
    <row r="28" spans="1:5" x14ac:dyDescent="0.25">
      <c r="A28" s="16" t="s">
        <v>6</v>
      </c>
      <c r="B28" s="9">
        <v>440</v>
      </c>
      <c r="C28" s="7">
        <v>0.14749999999999999</v>
      </c>
      <c r="D28" s="8">
        <v>1</v>
      </c>
      <c r="E28" s="19"/>
    </row>
    <row r="29" spans="1:5" x14ac:dyDescent="0.25">
      <c r="A29" s="16" t="s">
        <v>7</v>
      </c>
      <c r="B29" s="9">
        <v>522</v>
      </c>
      <c r="C29" s="7">
        <v>0.17499999999999999</v>
      </c>
      <c r="D29" s="8">
        <v>2</v>
      </c>
      <c r="E29" s="19"/>
    </row>
    <row r="30" spans="1:5" x14ac:dyDescent="0.25">
      <c r="A30" s="16" t="s">
        <v>8</v>
      </c>
      <c r="B30" s="9">
        <v>702</v>
      </c>
      <c r="C30" s="7">
        <v>0.23530000000000001</v>
      </c>
      <c r="D30" s="8">
        <v>3</v>
      </c>
      <c r="E30" s="19"/>
    </row>
    <row r="31" spans="1:5" x14ac:dyDescent="0.25">
      <c r="A31" s="18"/>
      <c r="B31" s="10"/>
      <c r="C31" s="10"/>
      <c r="D31" s="10"/>
      <c r="E31" s="19"/>
    </row>
    <row r="32" spans="1:5" x14ac:dyDescent="0.25">
      <c r="A32" s="16" t="s">
        <v>13</v>
      </c>
      <c r="B32" s="11">
        <f>SUM(B26:B31)</f>
        <v>2983</v>
      </c>
      <c r="C32" s="10"/>
      <c r="D32" s="10">
        <f>SUM(D26:D31)</f>
        <v>11</v>
      </c>
      <c r="E32" s="19"/>
    </row>
    <row r="33" spans="1:5" x14ac:dyDescent="0.25">
      <c r="A33" s="18" t="s">
        <v>14</v>
      </c>
      <c r="B33" s="12">
        <f>B32/D32</f>
        <v>271.18181818181819</v>
      </c>
      <c r="C33" s="10"/>
      <c r="D33" s="10"/>
      <c r="E33" s="19"/>
    </row>
    <row r="34" spans="1:5" x14ac:dyDescent="0.25">
      <c r="A34" s="18"/>
      <c r="B34" s="10"/>
      <c r="C34" s="10"/>
      <c r="D34" s="10"/>
      <c r="E34" s="19"/>
    </row>
    <row r="35" spans="1:5" ht="18.75" x14ac:dyDescent="0.3">
      <c r="A35" s="30" t="s">
        <v>53</v>
      </c>
      <c r="B35" s="10"/>
      <c r="C35" s="10"/>
      <c r="D35" s="10"/>
      <c r="E35" s="19"/>
    </row>
    <row r="36" spans="1:5" x14ac:dyDescent="0.25">
      <c r="A36" s="20" t="s">
        <v>0</v>
      </c>
      <c r="B36" s="29" t="s">
        <v>1</v>
      </c>
      <c r="C36" s="29" t="s">
        <v>52</v>
      </c>
      <c r="D36" s="29" t="s">
        <v>3</v>
      </c>
      <c r="E36" s="21" t="s">
        <v>15</v>
      </c>
    </row>
    <row r="37" spans="1:5" x14ac:dyDescent="0.25">
      <c r="A37" s="16" t="s">
        <v>4</v>
      </c>
      <c r="B37" s="6">
        <v>1104</v>
      </c>
      <c r="C37" s="14">
        <f>B37/C42</f>
        <v>4.3872832369942198</v>
      </c>
      <c r="D37" s="8">
        <v>4</v>
      </c>
      <c r="E37" s="36">
        <f>D37-D26</f>
        <v>-1</v>
      </c>
    </row>
    <row r="38" spans="1:5" x14ac:dyDescent="0.25">
      <c r="A38" s="16" t="s">
        <v>6</v>
      </c>
      <c r="B38" s="9">
        <v>440</v>
      </c>
      <c r="C38" s="14">
        <f>B38/C42</f>
        <v>1.7485549132947977</v>
      </c>
      <c r="D38" s="8">
        <v>2</v>
      </c>
      <c r="E38" s="36">
        <f>D38-D28</f>
        <v>1</v>
      </c>
    </row>
    <row r="39" spans="1:5" x14ac:dyDescent="0.25">
      <c r="A39" s="16" t="s">
        <v>7</v>
      </c>
      <c r="B39" s="9">
        <v>522</v>
      </c>
      <c r="C39" s="14">
        <f>B39/C42</f>
        <v>2.074421965317919</v>
      </c>
      <c r="D39" s="8">
        <v>2</v>
      </c>
      <c r="E39" s="19">
        <f>D39-D29</f>
        <v>0</v>
      </c>
    </row>
    <row r="40" spans="1:5" x14ac:dyDescent="0.25">
      <c r="A40" s="16" t="s">
        <v>8</v>
      </c>
      <c r="B40" s="9">
        <v>702</v>
      </c>
      <c r="C40" s="14">
        <f>B40/C42</f>
        <v>2.7897398843930636</v>
      </c>
      <c r="D40" s="8">
        <v>3</v>
      </c>
      <c r="E40" s="19">
        <f>D40-D30</f>
        <v>0</v>
      </c>
    </row>
    <row r="41" spans="1:5" x14ac:dyDescent="0.25">
      <c r="A41" s="18"/>
      <c r="B41" s="10"/>
      <c r="C41" s="10"/>
      <c r="D41" s="10"/>
      <c r="E41" s="19"/>
    </row>
    <row r="42" spans="1:5" ht="15.75" thickBot="1" x14ac:dyDescent="0.3">
      <c r="A42" s="22" t="s">
        <v>13</v>
      </c>
      <c r="B42" s="23">
        <f>SUM(B37:B41)</f>
        <v>2768</v>
      </c>
      <c r="C42" s="24">
        <f>B42/11</f>
        <v>251.63636363636363</v>
      </c>
      <c r="D42" s="25">
        <f>SUM(D37:D40)</f>
        <v>11</v>
      </c>
      <c r="E42" s="32"/>
    </row>
    <row r="44" spans="1:5" ht="18.75" thickBot="1" x14ac:dyDescent="0.3">
      <c r="A44" s="5" t="s">
        <v>16</v>
      </c>
    </row>
    <row r="45" spans="1:5" x14ac:dyDescent="0.25">
      <c r="A45" s="27" t="s">
        <v>0</v>
      </c>
      <c r="B45" s="28" t="s">
        <v>1</v>
      </c>
      <c r="C45" s="28" t="s">
        <v>2</v>
      </c>
      <c r="D45" s="28" t="s">
        <v>3</v>
      </c>
      <c r="E45" s="31"/>
    </row>
    <row r="46" spans="1:5" x14ac:dyDescent="0.25">
      <c r="A46" s="16" t="s">
        <v>4</v>
      </c>
      <c r="B46" s="6">
        <v>1577</v>
      </c>
      <c r="C46" s="7">
        <v>0.70940000000000003</v>
      </c>
      <c r="D46" s="8">
        <v>8</v>
      </c>
      <c r="E46" s="19"/>
    </row>
    <row r="47" spans="1:5" x14ac:dyDescent="0.25">
      <c r="A47" s="16" t="s">
        <v>5</v>
      </c>
      <c r="B47" s="9">
        <v>405</v>
      </c>
      <c r="C47" s="7">
        <v>0.1822</v>
      </c>
      <c r="D47" s="8">
        <v>2</v>
      </c>
      <c r="E47" s="19"/>
    </row>
    <row r="48" spans="1:5" x14ac:dyDescent="0.25">
      <c r="A48" s="16" t="s">
        <v>6</v>
      </c>
      <c r="B48" s="9">
        <v>241</v>
      </c>
      <c r="C48" s="7">
        <v>0.1084</v>
      </c>
      <c r="D48" s="8">
        <v>1</v>
      </c>
      <c r="E48" s="19"/>
    </row>
    <row r="49" spans="1:5" x14ac:dyDescent="0.25">
      <c r="A49" s="18"/>
      <c r="B49" s="10"/>
      <c r="C49" s="10"/>
      <c r="D49" s="10"/>
      <c r="E49" s="19"/>
    </row>
    <row r="50" spans="1:5" x14ac:dyDescent="0.25">
      <c r="A50" s="16" t="s">
        <v>13</v>
      </c>
      <c r="B50" s="6">
        <f>SUM(B46:B49)</f>
        <v>2223</v>
      </c>
      <c r="C50" s="10"/>
      <c r="D50" s="10">
        <f>SUM(D46:D49)</f>
        <v>11</v>
      </c>
      <c r="E50" s="19"/>
    </row>
    <row r="51" spans="1:5" x14ac:dyDescent="0.25">
      <c r="A51" s="18" t="s">
        <v>14</v>
      </c>
      <c r="B51" s="12">
        <f>B50/D50</f>
        <v>202.09090909090909</v>
      </c>
      <c r="C51" s="10"/>
      <c r="D51" s="10"/>
      <c r="E51" s="19"/>
    </row>
    <row r="52" spans="1:5" x14ac:dyDescent="0.25">
      <c r="A52" s="18"/>
      <c r="B52" s="12"/>
      <c r="C52" s="10"/>
      <c r="D52" s="10"/>
      <c r="E52" s="19"/>
    </row>
    <row r="53" spans="1:5" ht="18.75" x14ac:dyDescent="0.3">
      <c r="A53" s="30" t="s">
        <v>53</v>
      </c>
      <c r="B53" s="10"/>
      <c r="C53" s="10"/>
      <c r="D53" s="10"/>
      <c r="E53" s="19"/>
    </row>
    <row r="54" spans="1:5" x14ac:dyDescent="0.25">
      <c r="A54" s="20" t="s">
        <v>0</v>
      </c>
      <c r="B54" s="63" t="s">
        <v>1</v>
      </c>
      <c r="C54" s="29" t="s">
        <v>52</v>
      </c>
      <c r="D54" s="29" t="s">
        <v>3</v>
      </c>
      <c r="E54" s="21" t="s">
        <v>15</v>
      </c>
    </row>
    <row r="55" spans="1:5" x14ac:dyDescent="0.25">
      <c r="A55" s="16" t="s">
        <v>4</v>
      </c>
      <c r="B55" s="6">
        <v>1577</v>
      </c>
      <c r="C55" s="14">
        <f>B55/C59</f>
        <v>7.8034188034188032</v>
      </c>
      <c r="D55" s="10">
        <v>8</v>
      </c>
      <c r="E55" s="19">
        <v>0</v>
      </c>
    </row>
    <row r="56" spans="1:5" x14ac:dyDescent="0.25">
      <c r="A56" s="16" t="s">
        <v>5</v>
      </c>
      <c r="B56" s="9">
        <v>405</v>
      </c>
      <c r="C56" s="14">
        <f>B56/C59</f>
        <v>2.0040485829959516</v>
      </c>
      <c r="D56" s="10">
        <v>2</v>
      </c>
      <c r="E56" s="19">
        <v>0</v>
      </c>
    </row>
    <row r="57" spans="1:5" x14ac:dyDescent="0.25">
      <c r="A57" s="16" t="s">
        <v>6</v>
      </c>
      <c r="B57" s="9">
        <v>241</v>
      </c>
      <c r="C57" s="14">
        <f>B57/C59</f>
        <v>1.1925326135852452</v>
      </c>
      <c r="D57" s="10">
        <v>1</v>
      </c>
      <c r="E57" s="19">
        <v>0</v>
      </c>
    </row>
    <row r="58" spans="1:5" x14ac:dyDescent="0.25">
      <c r="A58" s="16"/>
      <c r="B58" s="9"/>
      <c r="C58" s="10"/>
      <c r="D58" s="10"/>
      <c r="E58" s="19"/>
    </row>
    <row r="59" spans="1:5" ht="15.75" thickBot="1" x14ac:dyDescent="0.3">
      <c r="A59" s="22" t="s">
        <v>13</v>
      </c>
      <c r="B59" s="23">
        <f>SUM(B55:B58)</f>
        <v>2223</v>
      </c>
      <c r="C59" s="24">
        <f>B59/11</f>
        <v>202.09090909090909</v>
      </c>
      <c r="D59" s="33">
        <f>SUM(D55:D57)</f>
        <v>11</v>
      </c>
      <c r="E59" s="32"/>
    </row>
    <row r="61" spans="1:5" ht="18.75" thickBot="1" x14ac:dyDescent="0.3">
      <c r="A61" s="5" t="s">
        <v>19</v>
      </c>
    </row>
    <row r="62" spans="1:5" x14ac:dyDescent="0.25">
      <c r="A62" s="27" t="s">
        <v>0</v>
      </c>
      <c r="B62" s="28" t="s">
        <v>1</v>
      </c>
      <c r="C62" s="28" t="s">
        <v>2</v>
      </c>
      <c r="D62" s="28" t="s">
        <v>3</v>
      </c>
      <c r="E62" s="31"/>
    </row>
    <row r="63" spans="1:5" x14ac:dyDescent="0.25">
      <c r="A63" s="16" t="s">
        <v>4</v>
      </c>
      <c r="B63" s="9">
        <v>167</v>
      </c>
      <c r="C63" s="7">
        <v>0.13439999999999999</v>
      </c>
      <c r="D63" s="8">
        <v>1</v>
      </c>
      <c r="E63" s="19"/>
    </row>
    <row r="64" spans="1:5" x14ac:dyDescent="0.25">
      <c r="A64" s="16" t="s">
        <v>5</v>
      </c>
      <c r="B64" s="9">
        <v>258</v>
      </c>
      <c r="C64" s="7">
        <v>0.20760000000000001</v>
      </c>
      <c r="D64" s="8">
        <v>2</v>
      </c>
      <c r="E64" s="19"/>
    </row>
    <row r="65" spans="1:5" x14ac:dyDescent="0.25">
      <c r="A65" s="16" t="s">
        <v>6</v>
      </c>
      <c r="B65" s="9">
        <v>239</v>
      </c>
      <c r="C65" s="7">
        <v>0.1923</v>
      </c>
      <c r="D65" s="8">
        <v>2</v>
      </c>
      <c r="E65" s="19"/>
    </row>
    <row r="66" spans="1:5" x14ac:dyDescent="0.25">
      <c r="A66" s="16" t="s">
        <v>8</v>
      </c>
      <c r="B66" s="9">
        <v>407</v>
      </c>
      <c r="C66" s="7">
        <v>0.32740000000000002</v>
      </c>
      <c r="D66" s="8">
        <v>3</v>
      </c>
      <c r="E66" s="19"/>
    </row>
    <row r="67" spans="1:5" x14ac:dyDescent="0.25">
      <c r="A67" s="16" t="s">
        <v>9</v>
      </c>
      <c r="B67" s="9">
        <v>172</v>
      </c>
      <c r="C67" s="7">
        <v>0.1384</v>
      </c>
      <c r="D67" s="8">
        <v>1</v>
      </c>
      <c r="E67" s="19"/>
    </row>
    <row r="68" spans="1:5" x14ac:dyDescent="0.25">
      <c r="A68" s="18"/>
      <c r="B68" s="10"/>
      <c r="C68" s="10"/>
      <c r="D68" s="10"/>
      <c r="E68" s="19"/>
    </row>
    <row r="69" spans="1:5" x14ac:dyDescent="0.25">
      <c r="A69" s="16" t="s">
        <v>13</v>
      </c>
      <c r="B69" s="9">
        <f>SUM(B63:B68)</f>
        <v>1243</v>
      </c>
      <c r="C69" s="10"/>
      <c r="D69" s="10">
        <f>SUM(D63:D68)</f>
        <v>9</v>
      </c>
      <c r="E69" s="19"/>
    </row>
    <row r="70" spans="1:5" x14ac:dyDescent="0.25">
      <c r="A70" s="18" t="s">
        <v>20</v>
      </c>
      <c r="B70" s="14">
        <f>B69/D69</f>
        <v>138.11111111111111</v>
      </c>
      <c r="C70" s="10"/>
      <c r="D70" s="10"/>
      <c r="E70" s="19"/>
    </row>
    <row r="71" spans="1:5" x14ac:dyDescent="0.25">
      <c r="A71" s="18"/>
      <c r="B71" s="10"/>
      <c r="C71" s="10"/>
      <c r="D71" s="10"/>
      <c r="E71" s="19"/>
    </row>
    <row r="72" spans="1:5" ht="18.75" x14ac:dyDescent="0.3">
      <c r="A72" s="30" t="s">
        <v>53</v>
      </c>
      <c r="B72" s="10"/>
      <c r="C72" s="10"/>
      <c r="D72" s="10"/>
      <c r="E72" s="19"/>
    </row>
    <row r="73" spans="1:5" x14ac:dyDescent="0.25">
      <c r="A73" s="20" t="s">
        <v>0</v>
      </c>
      <c r="B73" s="29" t="s">
        <v>1</v>
      </c>
      <c r="C73" s="29" t="s">
        <v>52</v>
      </c>
      <c r="D73" s="29" t="s">
        <v>3</v>
      </c>
      <c r="E73" s="21" t="s">
        <v>15</v>
      </c>
    </row>
    <row r="74" spans="1:5" x14ac:dyDescent="0.25">
      <c r="A74" s="16" t="s">
        <v>4</v>
      </c>
      <c r="B74" s="9">
        <v>167</v>
      </c>
      <c r="C74" s="34">
        <f>B74/C80</f>
        <v>1.2091713596138374</v>
      </c>
      <c r="D74" s="10">
        <v>1</v>
      </c>
      <c r="E74" s="19">
        <f>D74-D63</f>
        <v>0</v>
      </c>
    </row>
    <row r="75" spans="1:5" x14ac:dyDescent="0.25">
      <c r="A75" s="16" t="s">
        <v>5</v>
      </c>
      <c r="B75" s="9">
        <v>258</v>
      </c>
      <c r="C75" s="34">
        <f>B75/C80</f>
        <v>1.8680611423974256</v>
      </c>
      <c r="D75" s="10">
        <v>2</v>
      </c>
      <c r="E75" s="19">
        <f>D75-D64</f>
        <v>0</v>
      </c>
    </row>
    <row r="76" spans="1:5" x14ac:dyDescent="0.25">
      <c r="A76" s="16" t="s">
        <v>6</v>
      </c>
      <c r="B76" s="9">
        <v>239</v>
      </c>
      <c r="C76" s="34">
        <f>B76/C80</f>
        <v>1.7304907481898633</v>
      </c>
      <c r="D76" s="10">
        <v>2</v>
      </c>
      <c r="E76" s="19">
        <f>D76-D65</f>
        <v>0</v>
      </c>
    </row>
    <row r="77" spans="1:5" x14ac:dyDescent="0.25">
      <c r="A77" s="16" t="s">
        <v>8</v>
      </c>
      <c r="B77" s="9">
        <v>407</v>
      </c>
      <c r="C77" s="34">
        <f>B77/C80</f>
        <v>2.9469026548672566</v>
      </c>
      <c r="D77" s="10">
        <v>3</v>
      </c>
      <c r="E77" s="19">
        <f>D77-D66</f>
        <v>0</v>
      </c>
    </row>
    <row r="78" spans="1:5" x14ac:dyDescent="0.25">
      <c r="A78" s="16" t="s">
        <v>9</v>
      </c>
      <c r="B78" s="9">
        <v>172</v>
      </c>
      <c r="C78" s="34">
        <f>B78/C80</f>
        <v>1.245374094931617</v>
      </c>
      <c r="D78" s="10">
        <v>1</v>
      </c>
      <c r="E78" s="19">
        <f>D78-D67</f>
        <v>0</v>
      </c>
    </row>
    <row r="79" spans="1:5" x14ac:dyDescent="0.25">
      <c r="A79" s="18"/>
      <c r="B79" s="10"/>
      <c r="C79" s="10"/>
      <c r="D79" s="10"/>
      <c r="E79" s="19"/>
    </row>
    <row r="80" spans="1:5" ht="15.75" thickBot="1" x14ac:dyDescent="0.3">
      <c r="A80" s="22" t="s">
        <v>13</v>
      </c>
      <c r="B80" s="33">
        <f>SUM(B74:B79)</f>
        <v>1243</v>
      </c>
      <c r="C80" s="24">
        <f>B80/9</f>
        <v>138.11111111111111</v>
      </c>
      <c r="D80" s="33">
        <f>SUM(D74:D78)</f>
        <v>9</v>
      </c>
      <c r="E80" s="32"/>
    </row>
    <row r="82" spans="1:5" ht="18.75" thickBot="1" x14ac:dyDescent="0.3">
      <c r="A82" s="5" t="s">
        <v>21</v>
      </c>
    </row>
    <row r="83" spans="1:5" x14ac:dyDescent="0.25">
      <c r="A83" s="27" t="s">
        <v>0</v>
      </c>
      <c r="B83" s="37" t="s">
        <v>1</v>
      </c>
      <c r="C83" s="28" t="s">
        <v>2</v>
      </c>
      <c r="D83" s="28" t="s">
        <v>3</v>
      </c>
      <c r="E83" s="31"/>
    </row>
    <row r="84" spans="1:5" x14ac:dyDescent="0.25">
      <c r="A84" s="16" t="s">
        <v>4</v>
      </c>
      <c r="B84" s="9">
        <v>328</v>
      </c>
      <c r="C84" s="7">
        <v>0.2828</v>
      </c>
      <c r="D84" s="8">
        <v>3</v>
      </c>
      <c r="E84" s="19"/>
    </row>
    <row r="85" spans="1:5" x14ac:dyDescent="0.25">
      <c r="A85" s="16" t="s">
        <v>5</v>
      </c>
      <c r="B85" s="9">
        <v>419</v>
      </c>
      <c r="C85" s="7">
        <v>0.36120000000000002</v>
      </c>
      <c r="D85" s="8">
        <v>4</v>
      </c>
      <c r="E85" s="19"/>
    </row>
    <row r="86" spans="1:5" x14ac:dyDescent="0.25">
      <c r="A86" s="16" t="s">
        <v>6</v>
      </c>
      <c r="B86" s="9">
        <v>413</v>
      </c>
      <c r="C86" s="7">
        <v>0.35599999999999998</v>
      </c>
      <c r="D86" s="8">
        <v>4</v>
      </c>
      <c r="E86" s="19"/>
    </row>
    <row r="87" spans="1:5" x14ac:dyDescent="0.25">
      <c r="A87" s="18"/>
      <c r="B87" s="10"/>
      <c r="C87" s="10"/>
      <c r="D87" s="10"/>
      <c r="E87" s="19"/>
    </row>
    <row r="88" spans="1:5" x14ac:dyDescent="0.25">
      <c r="A88" s="16" t="s">
        <v>13</v>
      </c>
      <c r="B88" s="11">
        <f>SUM(B84:B87)</f>
        <v>1160</v>
      </c>
      <c r="C88" s="10"/>
      <c r="D88" s="10">
        <f>SUM(D84:D87)</f>
        <v>11</v>
      </c>
      <c r="E88" s="19"/>
    </row>
    <row r="89" spans="1:5" x14ac:dyDescent="0.25">
      <c r="A89" s="18" t="s">
        <v>14</v>
      </c>
      <c r="B89" s="12">
        <f>B88/D88</f>
        <v>105.45454545454545</v>
      </c>
      <c r="C89" s="10"/>
      <c r="D89" s="10"/>
      <c r="E89" s="19"/>
    </row>
    <row r="90" spans="1:5" x14ac:dyDescent="0.25">
      <c r="A90" s="18"/>
      <c r="B90" s="10"/>
      <c r="C90" s="10"/>
      <c r="D90" s="10"/>
      <c r="E90" s="19"/>
    </row>
    <row r="91" spans="1:5" ht="18.75" x14ac:dyDescent="0.3">
      <c r="A91" s="30" t="s">
        <v>53</v>
      </c>
      <c r="B91" s="10"/>
      <c r="C91" s="10"/>
      <c r="D91" s="10"/>
      <c r="E91" s="19"/>
    </row>
    <row r="92" spans="1:5" x14ac:dyDescent="0.25">
      <c r="A92" s="20" t="s">
        <v>0</v>
      </c>
      <c r="B92" s="29" t="s">
        <v>1</v>
      </c>
      <c r="C92" s="29" t="s">
        <v>52</v>
      </c>
      <c r="D92" s="29" t="s">
        <v>3</v>
      </c>
      <c r="E92" s="21" t="s">
        <v>15</v>
      </c>
    </row>
    <row r="93" spans="1:5" x14ac:dyDescent="0.25">
      <c r="A93" s="16" t="s">
        <v>4</v>
      </c>
      <c r="B93" s="9">
        <v>328</v>
      </c>
      <c r="C93" s="34">
        <f>B93/C97</f>
        <v>3.1103448275862071</v>
      </c>
      <c r="D93" s="10">
        <v>3</v>
      </c>
      <c r="E93" s="19">
        <v>0</v>
      </c>
    </row>
    <row r="94" spans="1:5" x14ac:dyDescent="0.25">
      <c r="A94" s="16" t="s">
        <v>5</v>
      </c>
      <c r="B94" s="9">
        <v>419</v>
      </c>
      <c r="C94" s="34">
        <f>B94/C97</f>
        <v>3.9732758620689657</v>
      </c>
      <c r="D94" s="10">
        <v>4</v>
      </c>
      <c r="E94" s="19">
        <v>0</v>
      </c>
    </row>
    <row r="95" spans="1:5" x14ac:dyDescent="0.25">
      <c r="A95" s="16" t="s">
        <v>6</v>
      </c>
      <c r="B95" s="9">
        <v>413</v>
      </c>
      <c r="C95" s="34">
        <f>B95/C97</f>
        <v>3.9163793103448277</v>
      </c>
      <c r="D95" s="10">
        <v>4</v>
      </c>
      <c r="E95" s="19">
        <v>0</v>
      </c>
    </row>
    <row r="96" spans="1:5" x14ac:dyDescent="0.25">
      <c r="A96" s="18"/>
      <c r="B96" s="10"/>
      <c r="C96" s="10"/>
      <c r="D96" s="10"/>
      <c r="E96" s="19"/>
    </row>
    <row r="97" spans="1:5" ht="15.75" thickBot="1" x14ac:dyDescent="0.3">
      <c r="A97" s="22" t="s">
        <v>13</v>
      </c>
      <c r="B97" s="38">
        <f>SUM(B93:B96)</f>
        <v>1160</v>
      </c>
      <c r="C97" s="24">
        <f>B97/11</f>
        <v>105.45454545454545</v>
      </c>
      <c r="D97" s="33">
        <f>SUM(D93:D95)</f>
        <v>11</v>
      </c>
      <c r="E97" s="32"/>
    </row>
    <row r="99" spans="1:5" ht="18.75" thickBot="1" x14ac:dyDescent="0.3">
      <c r="A99" s="5" t="s">
        <v>22</v>
      </c>
    </row>
    <row r="100" spans="1:5" x14ac:dyDescent="0.25">
      <c r="A100" s="27" t="s">
        <v>0</v>
      </c>
      <c r="B100" s="28" t="s">
        <v>1</v>
      </c>
      <c r="C100" s="28" t="s">
        <v>2</v>
      </c>
      <c r="D100" s="28" t="s">
        <v>3</v>
      </c>
      <c r="E100" s="31"/>
    </row>
    <row r="101" spans="1:5" x14ac:dyDescent="0.25">
      <c r="A101" s="16" t="s">
        <v>4</v>
      </c>
      <c r="B101" s="9">
        <v>298</v>
      </c>
      <c r="C101" s="7">
        <v>0.27500000000000002</v>
      </c>
      <c r="D101" s="8">
        <v>2</v>
      </c>
      <c r="E101" s="19"/>
    </row>
    <row r="102" spans="1:5" x14ac:dyDescent="0.25">
      <c r="A102" s="16" t="s">
        <v>6</v>
      </c>
      <c r="B102" s="9">
        <v>575</v>
      </c>
      <c r="C102" s="7">
        <v>0.53</v>
      </c>
      <c r="D102" s="8">
        <v>4</v>
      </c>
      <c r="E102" s="19"/>
    </row>
    <row r="103" spans="1:5" x14ac:dyDescent="0.25">
      <c r="A103" s="16" t="s">
        <v>8</v>
      </c>
      <c r="B103" s="9">
        <v>81</v>
      </c>
      <c r="C103" s="7">
        <v>7.4999999999999997E-2</v>
      </c>
      <c r="D103" s="8">
        <v>0</v>
      </c>
      <c r="E103" s="19"/>
    </row>
    <row r="104" spans="1:5" x14ac:dyDescent="0.25">
      <c r="A104" s="16" t="s">
        <v>23</v>
      </c>
      <c r="B104" s="9">
        <v>131</v>
      </c>
      <c r="C104" s="7">
        <v>0.121</v>
      </c>
      <c r="D104" s="8">
        <v>1</v>
      </c>
      <c r="E104" s="19"/>
    </row>
    <row r="105" spans="1:5" x14ac:dyDescent="0.25">
      <c r="A105" s="18"/>
      <c r="B105" s="10"/>
      <c r="C105" s="10"/>
      <c r="D105" s="10"/>
      <c r="E105" s="19"/>
    </row>
    <row r="106" spans="1:5" x14ac:dyDescent="0.25">
      <c r="A106" s="16" t="s">
        <v>13</v>
      </c>
      <c r="B106" s="9">
        <f>SUM(B101:B105)</f>
        <v>1085</v>
      </c>
      <c r="C106" s="10"/>
      <c r="D106" s="10">
        <f>SUM(D101:D105)</f>
        <v>7</v>
      </c>
      <c r="E106" s="19"/>
    </row>
    <row r="107" spans="1:5" x14ac:dyDescent="0.25">
      <c r="A107" s="18" t="s">
        <v>24</v>
      </c>
      <c r="B107" s="12">
        <f>B106/D106</f>
        <v>155</v>
      </c>
      <c r="C107" s="10"/>
      <c r="D107" s="10"/>
      <c r="E107" s="19"/>
    </row>
    <row r="108" spans="1:5" x14ac:dyDescent="0.25">
      <c r="A108" s="18"/>
      <c r="B108" s="10"/>
      <c r="C108" s="10"/>
      <c r="D108" s="10"/>
      <c r="E108" s="19"/>
    </row>
    <row r="109" spans="1:5" ht="18.75" x14ac:dyDescent="0.3">
      <c r="A109" s="30" t="s">
        <v>53</v>
      </c>
      <c r="B109" s="10"/>
      <c r="C109" s="10"/>
      <c r="D109" s="10"/>
      <c r="E109" s="19"/>
    </row>
    <row r="110" spans="1:5" x14ac:dyDescent="0.25">
      <c r="A110" s="20" t="s">
        <v>0</v>
      </c>
      <c r="B110" s="29" t="s">
        <v>1</v>
      </c>
      <c r="C110" s="29" t="s">
        <v>52</v>
      </c>
      <c r="D110" s="29" t="s">
        <v>3</v>
      </c>
      <c r="E110" s="21" t="s">
        <v>15</v>
      </c>
    </row>
    <row r="111" spans="1:5" x14ac:dyDescent="0.25">
      <c r="A111" s="16" t="s">
        <v>4</v>
      </c>
      <c r="B111" s="9">
        <v>298</v>
      </c>
      <c r="C111" s="14">
        <f>B111/C115</f>
        <v>2.3894616265750286</v>
      </c>
      <c r="D111" s="8">
        <v>2</v>
      </c>
      <c r="E111" s="19">
        <f>D111-D101</f>
        <v>0</v>
      </c>
    </row>
    <row r="112" spans="1:5" x14ac:dyDescent="0.25">
      <c r="A112" s="16" t="s">
        <v>6</v>
      </c>
      <c r="B112" s="9">
        <v>575</v>
      </c>
      <c r="C112" s="14">
        <f>B112/C115</f>
        <v>4.6105383734249719</v>
      </c>
      <c r="D112" s="8">
        <v>5</v>
      </c>
      <c r="E112" s="36">
        <f>D112-D102</f>
        <v>1</v>
      </c>
    </row>
    <row r="113" spans="1:5" x14ac:dyDescent="0.25">
      <c r="A113" s="16" t="s">
        <v>23</v>
      </c>
      <c r="B113" s="10"/>
      <c r="C113" s="10"/>
      <c r="D113" s="10">
        <v>0</v>
      </c>
      <c r="E113" s="36">
        <f>D113-D104</f>
        <v>-1</v>
      </c>
    </row>
    <row r="114" spans="1:5" x14ac:dyDescent="0.25">
      <c r="A114" s="16"/>
      <c r="B114" s="10"/>
      <c r="C114" s="10"/>
      <c r="D114" s="10"/>
      <c r="E114" s="19"/>
    </row>
    <row r="115" spans="1:5" ht="15.75" thickBot="1" x14ac:dyDescent="0.3">
      <c r="A115" s="22" t="s">
        <v>13</v>
      </c>
      <c r="B115" s="23">
        <f>SUM(B111:B113)</f>
        <v>873</v>
      </c>
      <c r="C115" s="24">
        <f>B115/7</f>
        <v>124.71428571428571</v>
      </c>
      <c r="D115" s="25">
        <f>SUM(D111:D112)</f>
        <v>7</v>
      </c>
      <c r="E115" s="32"/>
    </row>
    <row r="117" spans="1:5" ht="18.75" thickBot="1" x14ac:dyDescent="0.3">
      <c r="A117" s="5" t="s">
        <v>25</v>
      </c>
    </row>
    <row r="118" spans="1:5" x14ac:dyDescent="0.25">
      <c r="A118" s="27" t="s">
        <v>0</v>
      </c>
      <c r="B118" s="37" t="s">
        <v>1</v>
      </c>
      <c r="C118" s="28" t="s">
        <v>2</v>
      </c>
      <c r="D118" s="28" t="s">
        <v>3</v>
      </c>
      <c r="E118" s="43"/>
    </row>
    <row r="119" spans="1:5" ht="15.75" thickBot="1" x14ac:dyDescent="0.3">
      <c r="A119" s="22" t="s">
        <v>4</v>
      </c>
      <c r="B119" s="52">
        <v>926</v>
      </c>
      <c r="C119" s="53">
        <v>1</v>
      </c>
      <c r="D119" s="25">
        <v>11</v>
      </c>
      <c r="E119" s="32"/>
    </row>
    <row r="121" spans="1:5" ht="18.75" thickBot="1" x14ac:dyDescent="0.3">
      <c r="A121" s="5" t="s">
        <v>26</v>
      </c>
    </row>
    <row r="122" spans="1:5" x14ac:dyDescent="0.25">
      <c r="A122" s="27" t="s">
        <v>0</v>
      </c>
      <c r="B122" s="37" t="s">
        <v>1</v>
      </c>
      <c r="C122" s="28" t="s">
        <v>2</v>
      </c>
      <c r="D122" s="28" t="s">
        <v>3</v>
      </c>
      <c r="E122" s="43"/>
    </row>
    <row r="123" spans="1:5" x14ac:dyDescent="0.25">
      <c r="A123" s="16" t="s">
        <v>4</v>
      </c>
      <c r="B123" s="9">
        <v>245</v>
      </c>
      <c r="C123" s="7">
        <v>0.25650000000000001</v>
      </c>
      <c r="D123" s="8">
        <v>2</v>
      </c>
      <c r="E123" s="40"/>
    </row>
    <row r="124" spans="1:5" x14ac:dyDescent="0.25">
      <c r="A124" s="16" t="s">
        <v>5</v>
      </c>
      <c r="B124" s="9">
        <v>259</v>
      </c>
      <c r="C124" s="7">
        <v>0.2712</v>
      </c>
      <c r="D124" s="8">
        <v>2</v>
      </c>
      <c r="E124" s="40"/>
    </row>
    <row r="125" spans="1:5" x14ac:dyDescent="0.25">
      <c r="A125" s="16" t="s">
        <v>7</v>
      </c>
      <c r="B125" s="9">
        <v>451</v>
      </c>
      <c r="C125" s="7">
        <v>0.4723</v>
      </c>
      <c r="D125" s="8">
        <v>5</v>
      </c>
      <c r="E125" s="40"/>
    </row>
    <row r="126" spans="1:5" x14ac:dyDescent="0.25">
      <c r="A126" s="41"/>
      <c r="B126" s="39"/>
      <c r="C126" s="39"/>
      <c r="D126" s="39"/>
      <c r="E126" s="40"/>
    </row>
    <row r="127" spans="1:5" x14ac:dyDescent="0.25">
      <c r="A127" s="16" t="s">
        <v>13</v>
      </c>
      <c r="B127" s="39">
        <f>SUM(B123:B126)</f>
        <v>955</v>
      </c>
      <c r="C127" s="39"/>
      <c r="D127" s="39">
        <f>SUM(D123:D126)</f>
        <v>9</v>
      </c>
      <c r="E127" s="40"/>
    </row>
    <row r="128" spans="1:5" x14ac:dyDescent="0.25">
      <c r="A128" s="41" t="s">
        <v>20</v>
      </c>
      <c r="B128" s="44">
        <f>B127/D127</f>
        <v>106.11111111111111</v>
      </c>
      <c r="C128" s="39"/>
      <c r="D128" s="39"/>
      <c r="E128" s="40"/>
    </row>
    <row r="129" spans="1:5" x14ac:dyDescent="0.25">
      <c r="A129" s="41"/>
      <c r="B129" s="39"/>
      <c r="C129" s="39"/>
      <c r="D129" s="39"/>
      <c r="E129" s="40"/>
    </row>
    <row r="130" spans="1:5" ht="18.75" x14ac:dyDescent="0.3">
      <c r="A130" s="30" t="s">
        <v>53</v>
      </c>
      <c r="B130" s="13"/>
      <c r="C130" s="13"/>
      <c r="D130" s="13"/>
      <c r="E130" s="42"/>
    </row>
    <row r="131" spans="1:5" x14ac:dyDescent="0.25">
      <c r="A131" s="20" t="s">
        <v>0</v>
      </c>
      <c r="B131" s="29" t="s">
        <v>1</v>
      </c>
      <c r="C131" s="29" t="s">
        <v>52</v>
      </c>
      <c r="D131" s="29" t="s">
        <v>3</v>
      </c>
      <c r="E131" s="21" t="s">
        <v>15</v>
      </c>
    </row>
    <row r="132" spans="1:5" x14ac:dyDescent="0.25">
      <c r="A132" s="16" t="s">
        <v>4</v>
      </c>
      <c r="B132" s="9">
        <v>245</v>
      </c>
      <c r="C132" s="45">
        <f>B132/C136</f>
        <v>2.3089005235602094</v>
      </c>
      <c r="D132" s="39">
        <v>2</v>
      </c>
      <c r="E132" s="40">
        <f>D132-D123</f>
        <v>0</v>
      </c>
    </row>
    <row r="133" spans="1:5" x14ac:dyDescent="0.25">
      <c r="A133" s="16" t="s">
        <v>5</v>
      </c>
      <c r="B133" s="9">
        <v>259</v>
      </c>
      <c r="C133" s="45">
        <f>B133/C136</f>
        <v>2.4408376963350786</v>
      </c>
      <c r="D133" s="39">
        <v>3</v>
      </c>
      <c r="E133" s="46">
        <f>D133-D124</f>
        <v>1</v>
      </c>
    </row>
    <row r="134" spans="1:5" x14ac:dyDescent="0.25">
      <c r="A134" s="16" t="s">
        <v>7</v>
      </c>
      <c r="B134" s="9">
        <v>451</v>
      </c>
      <c r="C134" s="45">
        <f>B134/C136</f>
        <v>4.2502617801047116</v>
      </c>
      <c r="D134" s="39">
        <v>4</v>
      </c>
      <c r="E134" s="46">
        <f>D134-D125</f>
        <v>-1</v>
      </c>
    </row>
    <row r="135" spans="1:5" x14ac:dyDescent="0.25">
      <c r="A135" s="41"/>
      <c r="B135" s="39"/>
      <c r="C135" s="39"/>
      <c r="D135" s="39"/>
      <c r="E135" s="40"/>
    </row>
    <row r="136" spans="1:5" ht="15.75" thickBot="1" x14ac:dyDescent="0.3">
      <c r="A136" s="22" t="s">
        <v>13</v>
      </c>
      <c r="B136" s="47">
        <f>SUM(B132:B135)</f>
        <v>955</v>
      </c>
      <c r="C136" s="24">
        <f>B136/9</f>
        <v>106.11111111111111</v>
      </c>
      <c r="D136" s="47">
        <f>SUM(D132:D134)</f>
        <v>9</v>
      </c>
      <c r="E136" s="48"/>
    </row>
    <row r="137" spans="1:5" x14ac:dyDescent="0.25">
      <c r="A137" s="1"/>
      <c r="C137" s="2"/>
    </row>
    <row r="138" spans="1:5" ht="18.75" thickBot="1" x14ac:dyDescent="0.3">
      <c r="A138" s="5" t="s">
        <v>27</v>
      </c>
    </row>
    <row r="139" spans="1:5" x14ac:dyDescent="0.25">
      <c r="A139" s="27" t="s">
        <v>0</v>
      </c>
      <c r="B139" s="37" t="s">
        <v>1</v>
      </c>
      <c r="C139" s="28" t="s">
        <v>2</v>
      </c>
      <c r="D139" s="28" t="s">
        <v>3</v>
      </c>
      <c r="E139" s="43"/>
    </row>
    <row r="140" spans="1:5" x14ac:dyDescent="0.25">
      <c r="A140" s="16" t="s">
        <v>4</v>
      </c>
      <c r="B140" s="9">
        <v>142</v>
      </c>
      <c r="C140" s="7">
        <v>0.17319999999999999</v>
      </c>
      <c r="D140" s="8">
        <v>2</v>
      </c>
      <c r="E140" s="40"/>
    </row>
    <row r="141" spans="1:5" x14ac:dyDescent="0.25">
      <c r="A141" s="16" t="s">
        <v>5</v>
      </c>
      <c r="B141" s="9">
        <v>69</v>
      </c>
      <c r="C141" s="7">
        <v>8.4099999999999994E-2</v>
      </c>
      <c r="D141" s="8">
        <v>0</v>
      </c>
      <c r="E141" s="40"/>
    </row>
    <row r="142" spans="1:5" x14ac:dyDescent="0.25">
      <c r="A142" s="16" t="s">
        <v>6</v>
      </c>
      <c r="B142" s="9">
        <v>269</v>
      </c>
      <c r="C142" s="7">
        <v>0.32800000000000001</v>
      </c>
      <c r="D142" s="8">
        <v>3</v>
      </c>
      <c r="E142" s="40"/>
    </row>
    <row r="143" spans="1:5" x14ac:dyDescent="0.25">
      <c r="A143" s="16" t="s">
        <v>8</v>
      </c>
      <c r="B143" s="9">
        <v>340</v>
      </c>
      <c r="C143" s="7">
        <v>0.41460000000000002</v>
      </c>
      <c r="D143" s="8">
        <v>4</v>
      </c>
      <c r="E143" s="40"/>
    </row>
    <row r="144" spans="1:5" x14ac:dyDescent="0.25">
      <c r="A144" s="41"/>
      <c r="B144" s="39"/>
      <c r="C144" s="39"/>
      <c r="D144" s="39"/>
      <c r="E144" s="40"/>
    </row>
    <row r="145" spans="1:5" x14ac:dyDescent="0.25">
      <c r="A145" s="16" t="s">
        <v>13</v>
      </c>
      <c r="B145" s="39">
        <f>SUM(B140:B144)</f>
        <v>820</v>
      </c>
      <c r="C145" s="39"/>
      <c r="D145" s="39">
        <f>SUM(D140:D144)</f>
        <v>9</v>
      </c>
      <c r="E145" s="40"/>
    </row>
    <row r="146" spans="1:5" x14ac:dyDescent="0.25">
      <c r="A146" s="41" t="s">
        <v>20</v>
      </c>
      <c r="B146" s="44">
        <f>B145/D145</f>
        <v>91.111111111111114</v>
      </c>
      <c r="C146" s="39"/>
      <c r="D146" s="39"/>
      <c r="E146" s="40"/>
    </row>
    <row r="147" spans="1:5" x14ac:dyDescent="0.25">
      <c r="A147" s="41"/>
      <c r="B147" s="44"/>
      <c r="C147" s="39"/>
      <c r="D147" s="39"/>
      <c r="E147" s="40"/>
    </row>
    <row r="148" spans="1:5" ht="18.75" x14ac:dyDescent="0.3">
      <c r="A148" s="30" t="s">
        <v>53</v>
      </c>
      <c r="B148" s="13"/>
      <c r="C148" s="13"/>
      <c r="D148" s="13"/>
      <c r="E148" s="42"/>
    </row>
    <row r="149" spans="1:5" x14ac:dyDescent="0.25">
      <c r="A149" s="20" t="s">
        <v>0</v>
      </c>
      <c r="B149" s="29" t="s">
        <v>1</v>
      </c>
      <c r="C149" s="29" t="s">
        <v>52</v>
      </c>
      <c r="D149" s="29" t="s">
        <v>3</v>
      </c>
      <c r="E149" s="21" t="s">
        <v>15</v>
      </c>
    </row>
    <row r="150" spans="1:5" x14ac:dyDescent="0.25">
      <c r="A150" s="16" t="s">
        <v>4</v>
      </c>
      <c r="B150" s="9">
        <v>142</v>
      </c>
      <c r="C150" s="45">
        <f>B150/C154</f>
        <v>1.7017310252996005</v>
      </c>
      <c r="D150" s="39">
        <v>2</v>
      </c>
      <c r="E150" s="40"/>
    </row>
    <row r="151" spans="1:5" x14ac:dyDescent="0.25">
      <c r="A151" s="16" t="s">
        <v>6</v>
      </c>
      <c r="B151" s="9">
        <v>269</v>
      </c>
      <c r="C151" s="45">
        <f>B151/C154</f>
        <v>3.2237017310252996</v>
      </c>
      <c r="D151" s="39">
        <v>3</v>
      </c>
      <c r="E151" s="40"/>
    </row>
    <row r="152" spans="1:5" x14ac:dyDescent="0.25">
      <c r="A152" s="16" t="s">
        <v>8</v>
      </c>
      <c r="B152" s="9">
        <v>340</v>
      </c>
      <c r="C152" s="45">
        <f>B152/C154</f>
        <v>4.0745672436750997</v>
      </c>
      <c r="D152" s="39">
        <v>4</v>
      </c>
      <c r="E152" s="40"/>
    </row>
    <row r="153" spans="1:5" x14ac:dyDescent="0.25">
      <c r="A153" s="41"/>
      <c r="B153" s="39"/>
      <c r="C153" s="39"/>
      <c r="D153" s="39"/>
      <c r="E153" s="40"/>
    </row>
    <row r="154" spans="1:5" ht="15.75" thickBot="1" x14ac:dyDescent="0.3">
      <c r="A154" s="22" t="s">
        <v>13</v>
      </c>
      <c r="B154" s="47">
        <f>SUM(B150:B153)</f>
        <v>751</v>
      </c>
      <c r="C154" s="24">
        <f>B154/9</f>
        <v>83.444444444444443</v>
      </c>
      <c r="D154" s="47">
        <f>SUM(D150:D152)</f>
        <v>9</v>
      </c>
      <c r="E154" s="48"/>
    </row>
    <row r="156" spans="1:5" ht="18.75" thickBot="1" x14ac:dyDescent="0.3">
      <c r="A156" s="5" t="s">
        <v>28</v>
      </c>
    </row>
    <row r="157" spans="1:5" x14ac:dyDescent="0.25">
      <c r="A157" s="27" t="s">
        <v>0</v>
      </c>
      <c r="B157" s="37" t="s">
        <v>1</v>
      </c>
      <c r="C157" s="28" t="s">
        <v>2</v>
      </c>
      <c r="D157" s="28" t="s">
        <v>3</v>
      </c>
      <c r="E157" s="31"/>
    </row>
    <row r="158" spans="1:5" x14ac:dyDescent="0.25">
      <c r="A158" s="16" t="s">
        <v>4</v>
      </c>
      <c r="B158" s="9">
        <v>545</v>
      </c>
      <c r="C158" s="7">
        <v>0.74150000000000005</v>
      </c>
      <c r="D158" s="8">
        <v>5</v>
      </c>
      <c r="E158" s="19"/>
    </row>
    <row r="159" spans="1:5" x14ac:dyDescent="0.25">
      <c r="A159" s="16" t="s">
        <v>5</v>
      </c>
      <c r="B159" s="9">
        <v>190</v>
      </c>
      <c r="C159" s="7">
        <v>0.25850000000000001</v>
      </c>
      <c r="D159" s="8">
        <v>2</v>
      </c>
      <c r="E159" s="19"/>
    </row>
    <row r="160" spans="1:5" x14ac:dyDescent="0.25">
      <c r="A160" s="18"/>
      <c r="B160" s="10"/>
      <c r="C160" s="10"/>
      <c r="D160" s="10"/>
      <c r="E160" s="19"/>
    </row>
    <row r="161" spans="1:5" x14ac:dyDescent="0.25">
      <c r="A161" s="16" t="s">
        <v>13</v>
      </c>
      <c r="B161" s="10">
        <f>SUM(B158:B160)</f>
        <v>735</v>
      </c>
      <c r="C161" s="10"/>
      <c r="D161" s="10">
        <f>SUM(D158:D160)</f>
        <v>7</v>
      </c>
      <c r="E161" s="19"/>
    </row>
    <row r="162" spans="1:5" x14ac:dyDescent="0.25">
      <c r="A162" s="18" t="s">
        <v>24</v>
      </c>
      <c r="B162" s="12">
        <f>B161/D161</f>
        <v>105</v>
      </c>
      <c r="C162" s="10"/>
      <c r="D162" s="10"/>
      <c r="E162" s="19"/>
    </row>
    <row r="163" spans="1:5" x14ac:dyDescent="0.25">
      <c r="A163" s="18"/>
      <c r="B163" s="12"/>
      <c r="C163" s="10"/>
      <c r="D163" s="10"/>
      <c r="E163" s="19"/>
    </row>
    <row r="164" spans="1:5" ht="18.75" x14ac:dyDescent="0.3">
      <c r="A164" s="30" t="s">
        <v>53</v>
      </c>
      <c r="B164" s="10"/>
      <c r="C164" s="10"/>
      <c r="D164" s="10"/>
      <c r="E164" s="19"/>
    </row>
    <row r="165" spans="1:5" x14ac:dyDescent="0.25">
      <c r="A165" s="20" t="s">
        <v>0</v>
      </c>
      <c r="B165" s="29" t="s">
        <v>1</v>
      </c>
      <c r="C165" s="29" t="s">
        <v>52</v>
      </c>
      <c r="D165" s="29" t="s">
        <v>3</v>
      </c>
      <c r="E165" s="21" t="s">
        <v>15</v>
      </c>
    </row>
    <row r="166" spans="1:5" x14ac:dyDescent="0.25">
      <c r="A166" s="16" t="s">
        <v>4</v>
      </c>
      <c r="B166" s="9">
        <v>545</v>
      </c>
      <c r="C166" s="12">
        <f>B166/105</f>
        <v>5.1904761904761907</v>
      </c>
      <c r="D166" s="10">
        <v>5</v>
      </c>
      <c r="E166" s="19">
        <v>0</v>
      </c>
    </row>
    <row r="167" spans="1:5" x14ac:dyDescent="0.25">
      <c r="A167" s="16" t="s">
        <v>5</v>
      </c>
      <c r="B167" s="9">
        <v>190</v>
      </c>
      <c r="C167" s="12">
        <f>B167/105</f>
        <v>1.8095238095238095</v>
      </c>
      <c r="D167" s="10">
        <v>2</v>
      </c>
      <c r="E167" s="19">
        <v>0</v>
      </c>
    </row>
    <row r="168" spans="1:5" x14ac:dyDescent="0.25">
      <c r="A168" s="18"/>
      <c r="B168" s="10"/>
      <c r="C168" s="10"/>
      <c r="D168" s="10"/>
      <c r="E168" s="19"/>
    </row>
    <row r="169" spans="1:5" ht="15.75" thickBot="1" x14ac:dyDescent="0.3">
      <c r="A169" s="49" t="s">
        <v>13</v>
      </c>
      <c r="B169" s="33">
        <f>SUM(B166:B168)</f>
        <v>735</v>
      </c>
      <c r="C169" s="33">
        <f>B169/7</f>
        <v>105</v>
      </c>
      <c r="D169" s="33">
        <f>SUM(D166:D167)</f>
        <v>7</v>
      </c>
      <c r="E169" s="32"/>
    </row>
    <row r="171" spans="1:5" ht="18.75" thickBot="1" x14ac:dyDescent="0.3">
      <c r="A171" s="5" t="s">
        <v>29</v>
      </c>
    </row>
    <row r="172" spans="1:5" x14ac:dyDescent="0.25">
      <c r="A172" s="27" t="s">
        <v>0</v>
      </c>
      <c r="B172" s="37" t="s">
        <v>1</v>
      </c>
      <c r="C172" s="28" t="s">
        <v>2</v>
      </c>
      <c r="D172" s="28" t="s">
        <v>3</v>
      </c>
      <c r="E172" s="31"/>
    </row>
    <row r="173" spans="1:5" ht="15.75" thickBot="1" x14ac:dyDescent="0.3">
      <c r="A173" s="22" t="s">
        <v>4</v>
      </c>
      <c r="B173" s="52">
        <v>677</v>
      </c>
      <c r="C173" s="53">
        <v>1</v>
      </c>
      <c r="D173" s="25">
        <v>7</v>
      </c>
      <c r="E173" s="32"/>
    </row>
    <row r="175" spans="1:5" ht="18.75" thickBot="1" x14ac:dyDescent="0.3">
      <c r="A175" s="5" t="s">
        <v>30</v>
      </c>
    </row>
    <row r="176" spans="1:5" x14ac:dyDescent="0.25">
      <c r="A176" s="27" t="s">
        <v>0</v>
      </c>
      <c r="B176" s="37" t="s">
        <v>1</v>
      </c>
      <c r="C176" s="28" t="s">
        <v>2</v>
      </c>
      <c r="D176" s="28" t="s">
        <v>3</v>
      </c>
      <c r="E176" s="31"/>
    </row>
    <row r="177" spans="1:5" x14ac:dyDescent="0.25">
      <c r="A177" s="16" t="s">
        <v>4</v>
      </c>
      <c r="B177" s="9">
        <v>356</v>
      </c>
      <c r="C177" s="7">
        <v>0.52280000000000004</v>
      </c>
      <c r="D177" s="8">
        <v>4</v>
      </c>
      <c r="E177" s="19"/>
    </row>
    <row r="178" spans="1:5" x14ac:dyDescent="0.25">
      <c r="A178" s="16" t="s">
        <v>5</v>
      </c>
      <c r="B178" s="9">
        <v>325</v>
      </c>
      <c r="C178" s="7">
        <v>0.47720000000000001</v>
      </c>
      <c r="D178" s="8">
        <v>3</v>
      </c>
      <c r="E178" s="19"/>
    </row>
    <row r="179" spans="1:5" x14ac:dyDescent="0.25">
      <c r="A179" s="18"/>
      <c r="B179" s="10"/>
      <c r="C179" s="10"/>
      <c r="D179" s="10"/>
      <c r="E179" s="19"/>
    </row>
    <row r="180" spans="1:5" x14ac:dyDescent="0.25">
      <c r="A180" s="16" t="s">
        <v>13</v>
      </c>
      <c r="B180" s="10">
        <f>SUM(B177:B179)</f>
        <v>681</v>
      </c>
      <c r="C180" s="10"/>
      <c r="D180" s="10">
        <f>SUM(D177:D179)</f>
        <v>7</v>
      </c>
      <c r="E180" s="19"/>
    </row>
    <row r="181" spans="1:5" x14ac:dyDescent="0.25">
      <c r="A181" s="18" t="s">
        <v>24</v>
      </c>
      <c r="B181" s="12">
        <f>B180/D180</f>
        <v>97.285714285714292</v>
      </c>
      <c r="C181" s="10"/>
      <c r="D181" s="10"/>
      <c r="E181" s="19"/>
    </row>
    <row r="182" spans="1:5" x14ac:dyDescent="0.25">
      <c r="A182" s="18"/>
      <c r="B182" s="10"/>
      <c r="C182" s="10"/>
      <c r="D182" s="10"/>
      <c r="E182" s="19"/>
    </row>
    <row r="183" spans="1:5" ht="18.75" x14ac:dyDescent="0.3">
      <c r="A183" s="30" t="s">
        <v>53</v>
      </c>
      <c r="B183" s="10"/>
      <c r="C183" s="10"/>
      <c r="D183" s="10"/>
      <c r="E183" s="19"/>
    </row>
    <row r="184" spans="1:5" x14ac:dyDescent="0.25">
      <c r="A184" s="20" t="s">
        <v>0</v>
      </c>
      <c r="B184" s="29" t="s">
        <v>1</v>
      </c>
      <c r="C184" s="29" t="s">
        <v>52</v>
      </c>
      <c r="D184" s="29" t="s">
        <v>3</v>
      </c>
      <c r="E184" s="21" t="s">
        <v>15</v>
      </c>
    </row>
    <row r="185" spans="1:5" x14ac:dyDescent="0.25">
      <c r="A185" s="16" t="s">
        <v>4</v>
      </c>
      <c r="B185" s="9">
        <v>356</v>
      </c>
      <c r="C185" s="12">
        <f>B185/C188</f>
        <v>3.6593245227606457</v>
      </c>
      <c r="D185" s="10">
        <v>4</v>
      </c>
      <c r="E185" s="19">
        <v>0</v>
      </c>
    </row>
    <row r="186" spans="1:5" x14ac:dyDescent="0.25">
      <c r="A186" s="16" t="s">
        <v>5</v>
      </c>
      <c r="B186" s="9">
        <v>325</v>
      </c>
      <c r="C186" s="12">
        <f>B186/C188</f>
        <v>3.3406754772393539</v>
      </c>
      <c r="D186" s="10">
        <v>3</v>
      </c>
      <c r="E186" s="19">
        <v>0</v>
      </c>
    </row>
    <row r="187" spans="1:5" x14ac:dyDescent="0.25">
      <c r="A187" s="18"/>
      <c r="B187" s="10"/>
      <c r="C187" s="10"/>
      <c r="D187" s="10"/>
      <c r="E187" s="19"/>
    </row>
    <row r="188" spans="1:5" ht="15.75" thickBot="1" x14ac:dyDescent="0.3">
      <c r="A188" s="49" t="s">
        <v>13</v>
      </c>
      <c r="B188" s="33">
        <f>SUM(B185:B187)</f>
        <v>681</v>
      </c>
      <c r="C188" s="50">
        <f>B188/7</f>
        <v>97.285714285714292</v>
      </c>
      <c r="D188" s="33">
        <f>SUM(D185:D186)</f>
        <v>7</v>
      </c>
      <c r="E188" s="32"/>
    </row>
    <row r="190" spans="1:5" ht="18.75" thickBot="1" x14ac:dyDescent="0.3">
      <c r="A190" s="5" t="s">
        <v>31</v>
      </c>
    </row>
    <row r="191" spans="1:5" x14ac:dyDescent="0.25">
      <c r="A191" s="27" t="s">
        <v>0</v>
      </c>
      <c r="B191" s="37" t="s">
        <v>1</v>
      </c>
      <c r="C191" s="28" t="s">
        <v>2</v>
      </c>
      <c r="D191" s="28" t="s">
        <v>3</v>
      </c>
      <c r="E191" s="31"/>
    </row>
    <row r="192" spans="1:5" x14ac:dyDescent="0.25">
      <c r="A192" s="16" t="s">
        <v>4</v>
      </c>
      <c r="B192" s="9">
        <v>397</v>
      </c>
      <c r="C192" s="7">
        <v>0.68100000000000005</v>
      </c>
      <c r="D192" s="8">
        <v>5</v>
      </c>
      <c r="E192" s="19"/>
    </row>
    <row r="193" spans="1:5" x14ac:dyDescent="0.25">
      <c r="A193" s="16" t="s">
        <v>5</v>
      </c>
      <c r="B193" s="9">
        <v>186</v>
      </c>
      <c r="C193" s="7">
        <v>0.31900000000000001</v>
      </c>
      <c r="D193" s="8">
        <v>2</v>
      </c>
      <c r="E193" s="19"/>
    </row>
    <row r="194" spans="1:5" x14ac:dyDescent="0.25">
      <c r="A194" s="18"/>
      <c r="B194" s="10"/>
      <c r="C194" s="10"/>
      <c r="D194" s="10"/>
      <c r="E194" s="19"/>
    </row>
    <row r="195" spans="1:5" x14ac:dyDescent="0.25">
      <c r="A195" s="16" t="s">
        <v>13</v>
      </c>
      <c r="B195" s="10">
        <f>SUM(B192:B194)</f>
        <v>583</v>
      </c>
      <c r="C195" s="10"/>
      <c r="D195" s="10">
        <f>SUM(D192:D194)</f>
        <v>7</v>
      </c>
      <c r="E195" s="19"/>
    </row>
    <row r="196" spans="1:5" x14ac:dyDescent="0.25">
      <c r="A196" s="18" t="s">
        <v>24</v>
      </c>
      <c r="B196" s="12">
        <f>B195/D195</f>
        <v>83.285714285714292</v>
      </c>
      <c r="C196" s="10"/>
      <c r="D196" s="10"/>
      <c r="E196" s="19"/>
    </row>
    <row r="197" spans="1:5" x14ac:dyDescent="0.25">
      <c r="A197" s="18"/>
      <c r="B197" s="10"/>
      <c r="C197" s="10"/>
      <c r="D197" s="10"/>
      <c r="E197" s="19"/>
    </row>
    <row r="198" spans="1:5" ht="18.75" x14ac:dyDescent="0.3">
      <c r="A198" s="30" t="s">
        <v>53</v>
      </c>
      <c r="B198" s="10"/>
      <c r="C198" s="10"/>
      <c r="D198" s="10"/>
      <c r="E198" s="19"/>
    </row>
    <row r="199" spans="1:5" x14ac:dyDescent="0.25">
      <c r="A199" s="20" t="s">
        <v>0</v>
      </c>
      <c r="B199" s="29" t="s">
        <v>1</v>
      </c>
      <c r="C199" s="29" t="s">
        <v>52</v>
      </c>
      <c r="D199" s="29" t="s">
        <v>3</v>
      </c>
      <c r="E199" s="21" t="s">
        <v>15</v>
      </c>
    </row>
    <row r="200" spans="1:5" x14ac:dyDescent="0.25">
      <c r="A200" s="16" t="s">
        <v>4</v>
      </c>
      <c r="B200" s="9">
        <v>397</v>
      </c>
      <c r="C200" s="12">
        <f>B200/C203</f>
        <v>4.7667238421955398</v>
      </c>
      <c r="D200" s="10">
        <v>5</v>
      </c>
      <c r="E200" s="19">
        <v>0</v>
      </c>
    </row>
    <row r="201" spans="1:5" x14ac:dyDescent="0.25">
      <c r="A201" s="16" t="s">
        <v>5</v>
      </c>
      <c r="B201" s="9">
        <v>186</v>
      </c>
      <c r="C201" s="12">
        <f>B201/C203</f>
        <v>2.2332761578044593</v>
      </c>
      <c r="D201" s="10">
        <v>2</v>
      </c>
      <c r="E201" s="19">
        <v>0</v>
      </c>
    </row>
    <row r="202" spans="1:5" x14ac:dyDescent="0.25">
      <c r="A202" s="18"/>
      <c r="B202" s="10"/>
      <c r="C202" s="10"/>
      <c r="D202" s="10"/>
      <c r="E202" s="19"/>
    </row>
    <row r="203" spans="1:5" ht="15.75" thickBot="1" x14ac:dyDescent="0.3">
      <c r="A203" s="49" t="s">
        <v>13</v>
      </c>
      <c r="B203" s="33">
        <f>SUM(B200:B202)</f>
        <v>583</v>
      </c>
      <c r="C203" s="50">
        <f>B203/7</f>
        <v>83.285714285714292</v>
      </c>
      <c r="D203" s="33">
        <f>SUM(D200:D201)</f>
        <v>7</v>
      </c>
      <c r="E203" s="32"/>
    </row>
    <row r="205" spans="1:5" ht="18.75" thickBot="1" x14ac:dyDescent="0.3">
      <c r="A205" s="5" t="s">
        <v>32</v>
      </c>
    </row>
    <row r="206" spans="1:5" x14ac:dyDescent="0.25">
      <c r="A206" s="27" t="s">
        <v>0</v>
      </c>
      <c r="B206" s="37" t="s">
        <v>1</v>
      </c>
      <c r="C206" s="28" t="s">
        <v>2</v>
      </c>
      <c r="D206" s="28" t="s">
        <v>3</v>
      </c>
      <c r="E206" s="31"/>
    </row>
    <row r="207" spans="1:5" x14ac:dyDescent="0.25">
      <c r="A207" s="16" t="s">
        <v>4</v>
      </c>
      <c r="B207" s="9">
        <v>247</v>
      </c>
      <c r="C207" s="7">
        <v>0.5393</v>
      </c>
      <c r="D207" s="8">
        <v>4</v>
      </c>
      <c r="E207" s="19"/>
    </row>
    <row r="208" spans="1:5" x14ac:dyDescent="0.25">
      <c r="A208" s="16" t="s">
        <v>5</v>
      </c>
      <c r="B208" s="9">
        <v>211</v>
      </c>
      <c r="C208" s="7">
        <v>0.4607</v>
      </c>
      <c r="D208" s="8">
        <v>3</v>
      </c>
      <c r="E208" s="19"/>
    </row>
    <row r="209" spans="1:5" x14ac:dyDescent="0.25">
      <c r="A209" s="18"/>
      <c r="B209" s="10"/>
      <c r="C209" s="10"/>
      <c r="D209" s="10"/>
      <c r="E209" s="19"/>
    </row>
    <row r="210" spans="1:5" x14ac:dyDescent="0.25">
      <c r="A210" s="16" t="s">
        <v>13</v>
      </c>
      <c r="B210" s="10">
        <f>SUM(B207:B209)</f>
        <v>458</v>
      </c>
      <c r="C210" s="10"/>
      <c r="D210" s="10">
        <f>SUM(D207:D209)</f>
        <v>7</v>
      </c>
      <c r="E210" s="19"/>
    </row>
    <row r="211" spans="1:5" x14ac:dyDescent="0.25">
      <c r="A211" s="18" t="s">
        <v>24</v>
      </c>
      <c r="B211" s="12">
        <f>B210/D210</f>
        <v>65.428571428571431</v>
      </c>
      <c r="C211" s="10"/>
      <c r="D211" s="10"/>
      <c r="E211" s="19"/>
    </row>
    <row r="212" spans="1:5" x14ac:dyDescent="0.25">
      <c r="A212" s="18"/>
      <c r="B212" s="10"/>
      <c r="C212" s="10"/>
      <c r="D212" s="10"/>
      <c r="E212" s="19"/>
    </row>
    <row r="213" spans="1:5" ht="18.75" x14ac:dyDescent="0.3">
      <c r="A213" s="30" t="s">
        <v>53</v>
      </c>
      <c r="B213" s="10"/>
      <c r="C213" s="10"/>
      <c r="D213" s="10"/>
      <c r="E213" s="19"/>
    </row>
    <row r="214" spans="1:5" x14ac:dyDescent="0.25">
      <c r="A214" s="20" t="s">
        <v>0</v>
      </c>
      <c r="B214" s="29" t="s">
        <v>1</v>
      </c>
      <c r="C214" s="29" t="s">
        <v>52</v>
      </c>
      <c r="D214" s="29" t="s">
        <v>3</v>
      </c>
      <c r="E214" s="21" t="s">
        <v>15</v>
      </c>
    </row>
    <row r="215" spans="1:5" x14ac:dyDescent="0.25">
      <c r="A215" s="16" t="s">
        <v>4</v>
      </c>
      <c r="B215" s="9">
        <v>247</v>
      </c>
      <c r="C215" s="12">
        <f>B215/C218</f>
        <v>3.7751091703056767</v>
      </c>
      <c r="D215" s="10">
        <v>3</v>
      </c>
      <c r="E215" s="19">
        <v>0</v>
      </c>
    </row>
    <row r="216" spans="1:5" x14ac:dyDescent="0.25">
      <c r="A216" s="16" t="s">
        <v>5</v>
      </c>
      <c r="B216" s="9">
        <v>211</v>
      </c>
      <c r="C216" s="12">
        <f>B216/C218</f>
        <v>3.2248908296943228</v>
      </c>
      <c r="D216" s="10">
        <v>4</v>
      </c>
      <c r="E216" s="19">
        <v>0</v>
      </c>
    </row>
    <row r="217" spans="1:5" x14ac:dyDescent="0.25">
      <c r="A217" s="18"/>
      <c r="B217" s="10"/>
      <c r="C217" s="10"/>
      <c r="D217" s="10"/>
      <c r="E217" s="19"/>
    </row>
    <row r="218" spans="1:5" ht="15.75" thickBot="1" x14ac:dyDescent="0.3">
      <c r="A218" s="49" t="s">
        <v>13</v>
      </c>
      <c r="B218" s="33">
        <f>SUM(B215:B217)</f>
        <v>458</v>
      </c>
      <c r="C218" s="50">
        <f>B218/7</f>
        <v>65.428571428571431</v>
      </c>
      <c r="D218" s="33">
        <f>SUM(D215:D216)</f>
        <v>7</v>
      </c>
      <c r="E218" s="32"/>
    </row>
    <row r="220" spans="1:5" ht="18.75" thickBot="1" x14ac:dyDescent="0.3">
      <c r="A220" s="5" t="s">
        <v>33</v>
      </c>
    </row>
    <row r="221" spans="1:5" x14ac:dyDescent="0.25">
      <c r="A221" s="27" t="s">
        <v>0</v>
      </c>
      <c r="B221" s="37" t="s">
        <v>1</v>
      </c>
      <c r="C221" s="28" t="s">
        <v>2</v>
      </c>
      <c r="D221" s="28" t="s">
        <v>3</v>
      </c>
      <c r="E221" s="31"/>
    </row>
    <row r="222" spans="1:5" x14ac:dyDescent="0.25">
      <c r="A222" s="16" t="s">
        <v>4</v>
      </c>
      <c r="B222" s="9">
        <v>223</v>
      </c>
      <c r="C222" s="7">
        <v>0.49890000000000001</v>
      </c>
      <c r="D222" s="8">
        <v>4</v>
      </c>
      <c r="E222" s="19"/>
    </row>
    <row r="223" spans="1:5" x14ac:dyDescent="0.25">
      <c r="A223" s="16" t="s">
        <v>5</v>
      </c>
      <c r="B223" s="9">
        <v>28</v>
      </c>
      <c r="C223" s="7">
        <v>6.2600000000000003E-2</v>
      </c>
      <c r="D223" s="8">
        <v>0</v>
      </c>
      <c r="E223" s="19"/>
    </row>
    <row r="224" spans="1:5" x14ac:dyDescent="0.25">
      <c r="A224" s="16" t="s">
        <v>6</v>
      </c>
      <c r="B224" s="9">
        <v>196</v>
      </c>
      <c r="C224" s="7">
        <v>0.4385</v>
      </c>
      <c r="D224" s="8">
        <v>3</v>
      </c>
      <c r="E224" s="19"/>
    </row>
    <row r="225" spans="1:5" x14ac:dyDescent="0.25">
      <c r="A225" s="18"/>
      <c r="B225" s="10"/>
      <c r="C225" s="10"/>
      <c r="D225" s="10"/>
      <c r="E225" s="19"/>
    </row>
    <row r="226" spans="1:5" x14ac:dyDescent="0.25">
      <c r="A226" s="16" t="s">
        <v>13</v>
      </c>
      <c r="B226" s="10">
        <f>SUM(B221:B225)</f>
        <v>447</v>
      </c>
      <c r="C226" s="10"/>
      <c r="D226" s="10">
        <f>SUM(D221:D225)</f>
        <v>7</v>
      </c>
      <c r="E226" s="19"/>
    </row>
    <row r="227" spans="1:5" x14ac:dyDescent="0.25">
      <c r="A227" s="18" t="s">
        <v>24</v>
      </c>
      <c r="B227" s="12">
        <f>B226/D226</f>
        <v>63.857142857142854</v>
      </c>
      <c r="C227" s="10"/>
      <c r="D227" s="10"/>
      <c r="E227" s="19"/>
    </row>
    <row r="228" spans="1:5" x14ac:dyDescent="0.25">
      <c r="A228" s="51" t="s">
        <v>34</v>
      </c>
      <c r="B228" s="10"/>
      <c r="C228" s="10"/>
      <c r="D228" s="10"/>
      <c r="E228" s="19"/>
    </row>
    <row r="229" spans="1:5" ht="18.75" x14ac:dyDescent="0.3">
      <c r="A229" s="30" t="s">
        <v>53</v>
      </c>
      <c r="B229" s="10"/>
      <c r="C229" s="10"/>
      <c r="D229" s="10"/>
      <c r="E229" s="19"/>
    </row>
    <row r="230" spans="1:5" x14ac:dyDescent="0.25">
      <c r="A230" s="20" t="s">
        <v>0</v>
      </c>
      <c r="B230" s="29" t="s">
        <v>1</v>
      </c>
      <c r="C230" s="29" t="s">
        <v>52</v>
      </c>
      <c r="D230" s="29" t="s">
        <v>3</v>
      </c>
      <c r="E230" s="21" t="s">
        <v>15</v>
      </c>
    </row>
    <row r="231" spans="1:5" x14ac:dyDescent="0.25">
      <c r="A231" s="16" t="s">
        <v>4</v>
      </c>
      <c r="B231" s="9">
        <v>223</v>
      </c>
      <c r="C231" s="12">
        <f>B231/C234</f>
        <v>3.7255369928400959</v>
      </c>
      <c r="D231" s="10">
        <v>4</v>
      </c>
      <c r="E231" s="19">
        <v>0</v>
      </c>
    </row>
    <row r="232" spans="1:5" x14ac:dyDescent="0.25">
      <c r="A232" s="16" t="s">
        <v>6</v>
      </c>
      <c r="B232" s="9">
        <v>196</v>
      </c>
      <c r="C232" s="12">
        <f>B232/C234</f>
        <v>3.2744630071599046</v>
      </c>
      <c r="D232" s="10">
        <v>3</v>
      </c>
      <c r="E232" s="19">
        <v>0</v>
      </c>
    </row>
    <row r="233" spans="1:5" x14ac:dyDescent="0.25">
      <c r="A233" s="18"/>
      <c r="B233" s="10"/>
      <c r="C233" s="10"/>
      <c r="D233" s="10"/>
      <c r="E233" s="19"/>
    </row>
    <row r="234" spans="1:5" ht="15.75" thickBot="1" x14ac:dyDescent="0.3">
      <c r="A234" s="49" t="s">
        <v>13</v>
      </c>
      <c r="B234" s="33">
        <f>SUM(B231:B233)</f>
        <v>419</v>
      </c>
      <c r="C234" s="50">
        <f>B234/7</f>
        <v>59.857142857142854</v>
      </c>
      <c r="D234" s="33">
        <f>SUM(D231:D232)</f>
        <v>7</v>
      </c>
      <c r="E234" s="32"/>
    </row>
    <row r="236" spans="1:5" ht="18.75" thickBot="1" x14ac:dyDescent="0.3">
      <c r="A236" s="5" t="s">
        <v>35</v>
      </c>
    </row>
    <row r="237" spans="1:5" x14ac:dyDescent="0.25">
      <c r="A237" s="27" t="s">
        <v>0</v>
      </c>
      <c r="B237" s="37" t="s">
        <v>1</v>
      </c>
      <c r="C237" s="28" t="s">
        <v>2</v>
      </c>
      <c r="D237" s="28" t="s">
        <v>3</v>
      </c>
      <c r="E237" s="31"/>
    </row>
    <row r="238" spans="1:5" ht="15.75" thickBot="1" x14ac:dyDescent="0.3">
      <c r="A238" s="22" t="s">
        <v>4</v>
      </c>
      <c r="B238" s="52">
        <v>345</v>
      </c>
      <c r="C238" s="53">
        <v>1</v>
      </c>
      <c r="D238" s="25">
        <v>7</v>
      </c>
      <c r="E238" s="32"/>
    </row>
    <row r="240" spans="1:5" ht="18.75" thickBot="1" x14ac:dyDescent="0.3">
      <c r="A240" s="5" t="s">
        <v>36</v>
      </c>
    </row>
    <row r="241" spans="1:5" x14ac:dyDescent="0.25">
      <c r="A241" s="27" t="s">
        <v>0</v>
      </c>
      <c r="B241" s="37" t="s">
        <v>1</v>
      </c>
      <c r="C241" s="28" t="s">
        <v>2</v>
      </c>
      <c r="D241" s="28" t="s">
        <v>3</v>
      </c>
      <c r="E241" s="31"/>
    </row>
    <row r="242" spans="1:5" x14ac:dyDescent="0.25">
      <c r="A242" s="16" t="s">
        <v>4</v>
      </c>
      <c r="B242" s="9">
        <v>194</v>
      </c>
      <c r="C242" s="7">
        <v>0.56230000000000002</v>
      </c>
      <c r="D242" s="8">
        <v>4</v>
      </c>
      <c r="E242" s="19"/>
    </row>
    <row r="243" spans="1:5" x14ac:dyDescent="0.25">
      <c r="A243" s="16" t="s">
        <v>6</v>
      </c>
      <c r="B243" s="9">
        <v>151</v>
      </c>
      <c r="C243" s="7">
        <v>0.43769999999999998</v>
      </c>
      <c r="D243" s="8">
        <v>3</v>
      </c>
      <c r="E243" s="19"/>
    </row>
    <row r="244" spans="1:5" x14ac:dyDescent="0.25">
      <c r="A244" s="18"/>
      <c r="B244" s="10"/>
      <c r="C244" s="10"/>
      <c r="D244" s="10"/>
      <c r="E244" s="19"/>
    </row>
    <row r="245" spans="1:5" x14ac:dyDescent="0.25">
      <c r="A245" s="16" t="s">
        <v>13</v>
      </c>
      <c r="B245" s="10">
        <f>SUM(B242:B244)</f>
        <v>345</v>
      </c>
      <c r="C245" s="10"/>
      <c r="D245" s="10">
        <f>SUM(D242:D244)</f>
        <v>7</v>
      </c>
      <c r="E245" s="19"/>
    </row>
    <row r="246" spans="1:5" x14ac:dyDescent="0.25">
      <c r="A246" s="18" t="s">
        <v>24</v>
      </c>
      <c r="B246" s="12">
        <f>B245/D245</f>
        <v>49.285714285714285</v>
      </c>
      <c r="C246" s="10"/>
      <c r="D246" s="10"/>
      <c r="E246" s="19"/>
    </row>
    <row r="247" spans="1:5" x14ac:dyDescent="0.25">
      <c r="A247" s="18"/>
      <c r="B247" s="10"/>
      <c r="C247" s="10"/>
      <c r="D247" s="10"/>
      <c r="E247" s="19"/>
    </row>
    <row r="248" spans="1:5" ht="18.75" x14ac:dyDescent="0.3">
      <c r="A248" s="30" t="s">
        <v>53</v>
      </c>
      <c r="B248" s="10"/>
      <c r="C248" s="10"/>
      <c r="D248" s="10"/>
      <c r="E248" s="19"/>
    </row>
    <row r="249" spans="1:5" x14ac:dyDescent="0.25">
      <c r="A249" s="20" t="s">
        <v>0</v>
      </c>
      <c r="B249" s="29" t="s">
        <v>1</v>
      </c>
      <c r="C249" s="29" t="s">
        <v>52</v>
      </c>
      <c r="D249" s="29" t="s">
        <v>3</v>
      </c>
      <c r="E249" s="21" t="s">
        <v>15</v>
      </c>
    </row>
    <row r="250" spans="1:5" x14ac:dyDescent="0.25">
      <c r="A250" s="16" t="s">
        <v>4</v>
      </c>
      <c r="B250" s="9">
        <v>194</v>
      </c>
      <c r="C250" s="12">
        <f>B250/C253</f>
        <v>3.9362318840579711</v>
      </c>
      <c r="D250" s="10">
        <v>4</v>
      </c>
      <c r="E250" s="19">
        <v>0</v>
      </c>
    </row>
    <row r="251" spans="1:5" x14ac:dyDescent="0.25">
      <c r="A251" s="16" t="s">
        <v>6</v>
      </c>
      <c r="B251" s="9">
        <v>151</v>
      </c>
      <c r="C251" s="12">
        <f>B251/C253</f>
        <v>3.0637681159420289</v>
      </c>
      <c r="D251" s="10">
        <v>3</v>
      </c>
      <c r="E251" s="19">
        <v>0</v>
      </c>
    </row>
    <row r="252" spans="1:5" x14ac:dyDescent="0.25">
      <c r="A252" s="18"/>
      <c r="B252" s="10"/>
      <c r="C252" s="10"/>
      <c r="D252" s="10"/>
      <c r="E252" s="19"/>
    </row>
    <row r="253" spans="1:5" ht="15.75" thickBot="1" x14ac:dyDescent="0.3">
      <c r="A253" s="49" t="s">
        <v>13</v>
      </c>
      <c r="B253" s="33">
        <f>SUM(B250:B252)</f>
        <v>345</v>
      </c>
      <c r="C253" s="50">
        <f>B253/7</f>
        <v>49.285714285714285</v>
      </c>
      <c r="D253" s="33">
        <f>SUM(D250:D251)</f>
        <v>7</v>
      </c>
      <c r="E253" s="32"/>
    </row>
    <row r="255" spans="1:5" ht="18.75" thickBot="1" x14ac:dyDescent="0.3">
      <c r="A255" s="5" t="s">
        <v>37</v>
      </c>
    </row>
    <row r="256" spans="1:5" x14ac:dyDescent="0.25">
      <c r="A256" s="27" t="s">
        <v>0</v>
      </c>
      <c r="B256" s="28" t="s">
        <v>1</v>
      </c>
      <c r="C256" s="28" t="s">
        <v>2</v>
      </c>
      <c r="D256" s="28" t="s">
        <v>3</v>
      </c>
      <c r="E256" s="31"/>
    </row>
    <row r="257" spans="1:5" x14ac:dyDescent="0.25">
      <c r="A257" s="16" t="s">
        <v>4</v>
      </c>
      <c r="B257" s="9">
        <v>188</v>
      </c>
      <c r="C257" s="7">
        <v>0.60840000000000005</v>
      </c>
      <c r="D257" s="8">
        <v>3</v>
      </c>
      <c r="E257" s="19"/>
    </row>
    <row r="258" spans="1:5" x14ac:dyDescent="0.25">
      <c r="A258" s="16" t="s">
        <v>5</v>
      </c>
      <c r="B258" s="9">
        <v>121</v>
      </c>
      <c r="C258" s="7">
        <v>0.3916</v>
      </c>
      <c r="D258" s="8">
        <v>2</v>
      </c>
      <c r="E258" s="19"/>
    </row>
    <row r="259" spans="1:5" x14ac:dyDescent="0.25">
      <c r="A259" s="18"/>
      <c r="B259" s="10"/>
      <c r="C259" s="10"/>
      <c r="D259" s="10"/>
      <c r="E259" s="19"/>
    </row>
    <row r="260" spans="1:5" x14ac:dyDescent="0.25">
      <c r="A260" s="16" t="s">
        <v>13</v>
      </c>
      <c r="B260" s="10">
        <f>SUM(B257:B259)</f>
        <v>309</v>
      </c>
      <c r="C260" s="10"/>
      <c r="D260" s="10">
        <f>SUM(D257:D259)</f>
        <v>5</v>
      </c>
      <c r="E260" s="19"/>
    </row>
    <row r="261" spans="1:5" x14ac:dyDescent="0.25">
      <c r="A261" s="18" t="s">
        <v>38</v>
      </c>
      <c r="B261" s="12">
        <f>B260/D260</f>
        <v>61.8</v>
      </c>
      <c r="C261" s="10"/>
      <c r="D261" s="10"/>
      <c r="E261" s="19"/>
    </row>
    <row r="262" spans="1:5" x14ac:dyDescent="0.25">
      <c r="A262" s="18"/>
      <c r="B262" s="12"/>
      <c r="C262" s="10"/>
      <c r="D262" s="10"/>
      <c r="E262" s="19"/>
    </row>
    <row r="263" spans="1:5" ht="18.75" x14ac:dyDescent="0.3">
      <c r="A263" s="30" t="s">
        <v>53</v>
      </c>
      <c r="B263" s="10"/>
      <c r="C263" s="10"/>
      <c r="D263" s="10"/>
      <c r="E263" s="19"/>
    </row>
    <row r="264" spans="1:5" x14ac:dyDescent="0.25">
      <c r="A264" s="20" t="s">
        <v>0</v>
      </c>
      <c r="B264" s="29" t="s">
        <v>1</v>
      </c>
      <c r="C264" s="29" t="s">
        <v>52</v>
      </c>
      <c r="D264" s="29" t="s">
        <v>3</v>
      </c>
      <c r="E264" s="21" t="s">
        <v>15</v>
      </c>
    </row>
    <row r="265" spans="1:5" x14ac:dyDescent="0.25">
      <c r="A265" s="16" t="s">
        <v>4</v>
      </c>
      <c r="B265" s="9">
        <v>188</v>
      </c>
      <c r="C265" s="12">
        <f>B265/C268</f>
        <v>3.0420711974110035</v>
      </c>
      <c r="D265" s="10">
        <v>3</v>
      </c>
      <c r="E265" s="19">
        <v>0</v>
      </c>
    </row>
    <row r="266" spans="1:5" x14ac:dyDescent="0.25">
      <c r="A266" s="16" t="s">
        <v>5</v>
      </c>
      <c r="B266" s="9">
        <v>121</v>
      </c>
      <c r="C266" s="12">
        <f>B266/C268</f>
        <v>1.9579288025889969</v>
      </c>
      <c r="D266" s="10">
        <v>2</v>
      </c>
      <c r="E266" s="19">
        <v>0</v>
      </c>
    </row>
    <row r="267" spans="1:5" x14ac:dyDescent="0.25">
      <c r="A267" s="18"/>
      <c r="B267" s="10"/>
      <c r="C267" s="10"/>
      <c r="D267" s="10"/>
      <c r="E267" s="19"/>
    </row>
    <row r="268" spans="1:5" ht="15.75" thickBot="1" x14ac:dyDescent="0.3">
      <c r="A268" s="49" t="s">
        <v>13</v>
      </c>
      <c r="B268" s="33">
        <f>SUM(B265:B267)</f>
        <v>309</v>
      </c>
      <c r="C268" s="50">
        <f>B268/5</f>
        <v>61.8</v>
      </c>
      <c r="D268" s="33">
        <f>SUM(D265:D266)</f>
        <v>5</v>
      </c>
      <c r="E268" s="32"/>
    </row>
    <row r="270" spans="1:5" ht="18.75" thickBot="1" x14ac:dyDescent="0.3">
      <c r="A270" s="5" t="s">
        <v>39</v>
      </c>
    </row>
    <row r="271" spans="1:5" x14ac:dyDescent="0.25">
      <c r="A271" s="27" t="s">
        <v>0</v>
      </c>
      <c r="B271" s="37" t="s">
        <v>1</v>
      </c>
      <c r="C271" s="28" t="s">
        <v>2</v>
      </c>
      <c r="D271" s="28" t="s">
        <v>3</v>
      </c>
      <c r="E271" s="54"/>
    </row>
    <row r="272" spans="1:5" x14ac:dyDescent="0.25">
      <c r="A272" s="16" t="s">
        <v>4</v>
      </c>
      <c r="B272" s="9">
        <v>193</v>
      </c>
      <c r="C272" s="7">
        <v>0.80079999999999996</v>
      </c>
      <c r="D272" s="8">
        <v>4</v>
      </c>
      <c r="E272" s="42"/>
    </row>
    <row r="273" spans="1:5" x14ac:dyDescent="0.25">
      <c r="A273" s="16" t="s">
        <v>5</v>
      </c>
      <c r="B273" s="9">
        <v>48</v>
      </c>
      <c r="C273" s="7">
        <v>0.19919999999999999</v>
      </c>
      <c r="D273" s="8">
        <v>1</v>
      </c>
      <c r="E273" s="42"/>
    </row>
    <row r="274" spans="1:5" x14ac:dyDescent="0.25">
      <c r="A274" s="41"/>
      <c r="B274" s="39"/>
      <c r="C274" s="39"/>
      <c r="D274" s="39"/>
      <c r="E274" s="42"/>
    </row>
    <row r="275" spans="1:5" x14ac:dyDescent="0.25">
      <c r="A275" s="16" t="s">
        <v>13</v>
      </c>
      <c r="B275" s="39">
        <f>SUM(B272:B274)</f>
        <v>241</v>
      </c>
      <c r="C275" s="39"/>
      <c r="D275" s="39">
        <f>SUM(D272:D274)</f>
        <v>5</v>
      </c>
      <c r="E275" s="42"/>
    </row>
    <row r="276" spans="1:5" x14ac:dyDescent="0.25">
      <c r="A276" s="41" t="s">
        <v>38</v>
      </c>
      <c r="B276" s="44">
        <f>B275/D275</f>
        <v>48.2</v>
      </c>
      <c r="C276" s="39"/>
      <c r="D276" s="39"/>
      <c r="E276" s="42"/>
    </row>
    <row r="277" spans="1:5" x14ac:dyDescent="0.25">
      <c r="A277" s="20"/>
      <c r="B277" s="57"/>
      <c r="C277" s="13"/>
      <c r="D277" s="13"/>
      <c r="E277" s="42"/>
    </row>
    <row r="278" spans="1:5" ht="18.75" x14ac:dyDescent="0.3">
      <c r="A278" s="30" t="s">
        <v>53</v>
      </c>
      <c r="B278" s="13"/>
      <c r="C278" s="13"/>
      <c r="D278" s="13"/>
      <c r="E278" s="42"/>
    </row>
    <row r="279" spans="1:5" x14ac:dyDescent="0.25">
      <c r="A279" s="20" t="s">
        <v>0</v>
      </c>
      <c r="B279" s="29" t="s">
        <v>1</v>
      </c>
      <c r="C279" s="29" t="s">
        <v>52</v>
      </c>
      <c r="D279" s="29" t="s">
        <v>3</v>
      </c>
      <c r="E279" s="21" t="s">
        <v>15</v>
      </c>
    </row>
    <row r="280" spans="1:5" ht="30" x14ac:dyDescent="0.25">
      <c r="A280" s="55" t="s">
        <v>4</v>
      </c>
      <c r="B280" s="56">
        <v>193</v>
      </c>
      <c r="C280" s="57">
        <f>B280/C283</f>
        <v>5</v>
      </c>
      <c r="D280" s="13">
        <v>5</v>
      </c>
      <c r="E280" s="58">
        <f>D280-D272</f>
        <v>1</v>
      </c>
    </row>
    <row r="281" spans="1:5" ht="30" x14ac:dyDescent="0.25">
      <c r="A281" s="55" t="s">
        <v>5</v>
      </c>
      <c r="B281" s="56">
        <v>0</v>
      </c>
      <c r="C281" s="57">
        <f>B281/C283</f>
        <v>0</v>
      </c>
      <c r="D281" s="13">
        <v>0</v>
      </c>
      <c r="E281" s="58">
        <f>D281-D273</f>
        <v>-1</v>
      </c>
    </row>
    <row r="282" spans="1:5" x14ac:dyDescent="0.25">
      <c r="A282" s="20"/>
      <c r="B282" s="13"/>
      <c r="C282" s="13"/>
      <c r="D282" s="13"/>
      <c r="E282" s="42"/>
    </row>
    <row r="283" spans="1:5" ht="15.75" thickBot="1" x14ac:dyDescent="0.3">
      <c r="A283" s="59" t="s">
        <v>13</v>
      </c>
      <c r="B283" s="60">
        <f>SUM(B280:B282)</f>
        <v>193</v>
      </c>
      <c r="C283" s="61">
        <f>B283/5</f>
        <v>38.6</v>
      </c>
      <c r="D283" s="60">
        <f>SUM(D280:D281)</f>
        <v>5</v>
      </c>
      <c r="E283" s="62"/>
    </row>
    <row r="285" spans="1:5" ht="18.75" thickBot="1" x14ac:dyDescent="0.3">
      <c r="A285" s="5" t="s">
        <v>40</v>
      </c>
    </row>
    <row r="286" spans="1:5" x14ac:dyDescent="0.25">
      <c r="A286" s="27" t="s">
        <v>0</v>
      </c>
      <c r="B286" s="37" t="s">
        <v>1</v>
      </c>
      <c r="C286" s="28" t="s">
        <v>2</v>
      </c>
      <c r="D286" s="28" t="s">
        <v>3</v>
      </c>
      <c r="E286" s="31"/>
    </row>
    <row r="287" spans="1:5" x14ac:dyDescent="0.25">
      <c r="A287" s="16" t="s">
        <v>4</v>
      </c>
      <c r="B287" s="9">
        <v>51</v>
      </c>
      <c r="C287" s="7">
        <v>0.2452</v>
      </c>
      <c r="D287" s="8">
        <v>1</v>
      </c>
      <c r="E287" s="19"/>
    </row>
    <row r="288" spans="1:5" x14ac:dyDescent="0.25">
      <c r="A288" s="16" t="s">
        <v>5</v>
      </c>
      <c r="B288" s="9">
        <v>157</v>
      </c>
      <c r="C288" s="7">
        <v>0.75480000000000003</v>
      </c>
      <c r="D288" s="8">
        <v>4</v>
      </c>
      <c r="E288" s="19"/>
    </row>
    <row r="289" spans="1:5" x14ac:dyDescent="0.25">
      <c r="A289" s="18"/>
      <c r="B289" s="10"/>
      <c r="C289" s="10"/>
      <c r="D289" s="10"/>
      <c r="E289" s="19"/>
    </row>
    <row r="290" spans="1:5" x14ac:dyDescent="0.25">
      <c r="A290" s="16" t="s">
        <v>13</v>
      </c>
      <c r="B290" s="10">
        <f>SUM(B287:B289)</f>
        <v>208</v>
      </c>
      <c r="C290" s="10"/>
      <c r="D290" s="10">
        <f>SUM(D287:D289)</f>
        <v>5</v>
      </c>
      <c r="E290" s="19"/>
    </row>
    <row r="291" spans="1:5" x14ac:dyDescent="0.25">
      <c r="A291" s="18" t="s">
        <v>38</v>
      </c>
      <c r="B291" s="12">
        <f>B290/D290</f>
        <v>41.6</v>
      </c>
      <c r="C291" s="10"/>
      <c r="D291" s="10"/>
      <c r="E291" s="19"/>
    </row>
    <row r="292" spans="1:5" x14ac:dyDescent="0.25">
      <c r="A292" s="18"/>
      <c r="B292" s="10"/>
      <c r="C292" s="10"/>
      <c r="D292" s="10"/>
      <c r="E292" s="19"/>
    </row>
    <row r="293" spans="1:5" ht="18.75" x14ac:dyDescent="0.3">
      <c r="A293" s="30" t="s">
        <v>53</v>
      </c>
      <c r="B293" s="13"/>
      <c r="C293" s="13"/>
      <c r="D293" s="13"/>
      <c r="E293" s="42"/>
    </row>
    <row r="294" spans="1:5" x14ac:dyDescent="0.25">
      <c r="A294" s="20" t="s">
        <v>0</v>
      </c>
      <c r="B294" s="29" t="s">
        <v>1</v>
      </c>
      <c r="C294" s="29" t="s">
        <v>52</v>
      </c>
      <c r="D294" s="29" t="s">
        <v>3</v>
      </c>
      <c r="E294" s="21" t="s">
        <v>15</v>
      </c>
    </row>
    <row r="295" spans="1:5" x14ac:dyDescent="0.25">
      <c r="A295" s="16" t="s">
        <v>4</v>
      </c>
      <c r="B295" s="9">
        <v>51</v>
      </c>
      <c r="C295" s="12">
        <f>B295/C298</f>
        <v>1.2259615384615383</v>
      </c>
      <c r="D295" s="10">
        <v>1</v>
      </c>
      <c r="E295" s="19">
        <v>0</v>
      </c>
    </row>
    <row r="296" spans="1:5" x14ac:dyDescent="0.25">
      <c r="A296" s="16" t="s">
        <v>5</v>
      </c>
      <c r="B296" s="9">
        <v>157</v>
      </c>
      <c r="C296" s="12">
        <f>B296/C298</f>
        <v>3.7740384615384612</v>
      </c>
      <c r="D296" s="10">
        <v>4</v>
      </c>
      <c r="E296" s="19">
        <v>0</v>
      </c>
    </row>
    <row r="297" spans="1:5" x14ac:dyDescent="0.25">
      <c r="A297" s="18"/>
      <c r="B297" s="10"/>
      <c r="C297" s="10"/>
      <c r="D297" s="10"/>
      <c r="E297" s="19"/>
    </row>
    <row r="298" spans="1:5" ht="15.75" thickBot="1" x14ac:dyDescent="0.3">
      <c r="A298" s="49" t="s">
        <v>13</v>
      </c>
      <c r="B298" s="33">
        <f>SUM(B295:B297)</f>
        <v>208</v>
      </c>
      <c r="C298" s="50">
        <f>B298/5</f>
        <v>41.6</v>
      </c>
      <c r="D298" s="33">
        <f>SUM(D295:D296)</f>
        <v>5</v>
      </c>
      <c r="E298" s="32"/>
    </row>
    <row r="300" spans="1:5" ht="18.75" thickBot="1" x14ac:dyDescent="0.3">
      <c r="A300" s="5" t="s">
        <v>41</v>
      </c>
    </row>
    <row r="301" spans="1:5" x14ac:dyDescent="0.25">
      <c r="A301" s="27" t="s">
        <v>0</v>
      </c>
      <c r="B301" s="37" t="s">
        <v>1</v>
      </c>
      <c r="C301" s="28" t="s">
        <v>2</v>
      </c>
      <c r="D301" s="28" t="s">
        <v>3</v>
      </c>
      <c r="E301" s="31"/>
    </row>
    <row r="302" spans="1:5" x14ac:dyDescent="0.25">
      <c r="A302" s="16" t="s">
        <v>4</v>
      </c>
      <c r="B302" s="9">
        <v>194</v>
      </c>
      <c r="C302" s="7">
        <v>0.71060000000000001</v>
      </c>
      <c r="D302" s="8">
        <v>4</v>
      </c>
      <c r="E302" s="19"/>
    </row>
    <row r="303" spans="1:5" x14ac:dyDescent="0.25">
      <c r="A303" s="16" t="s">
        <v>5</v>
      </c>
      <c r="B303" s="9">
        <v>79</v>
      </c>
      <c r="C303" s="7">
        <v>0.28939999999999999</v>
      </c>
      <c r="D303" s="8">
        <v>1</v>
      </c>
      <c r="E303" s="19"/>
    </row>
    <row r="304" spans="1:5" x14ac:dyDescent="0.25">
      <c r="A304" s="18"/>
      <c r="B304" s="10"/>
      <c r="C304" s="10"/>
      <c r="D304" s="10"/>
      <c r="E304" s="19"/>
    </row>
    <row r="305" spans="1:5" x14ac:dyDescent="0.25">
      <c r="A305" s="16" t="s">
        <v>13</v>
      </c>
      <c r="B305" s="10">
        <f>SUM(B302:B304)</f>
        <v>273</v>
      </c>
      <c r="C305" s="10"/>
      <c r="D305" s="10">
        <f>SUM(D302:D304)</f>
        <v>5</v>
      </c>
      <c r="E305" s="19"/>
    </row>
    <row r="306" spans="1:5" x14ac:dyDescent="0.25">
      <c r="A306" s="18" t="s">
        <v>38</v>
      </c>
      <c r="B306" s="12">
        <f>B305/D305</f>
        <v>54.6</v>
      </c>
      <c r="C306" s="10"/>
      <c r="D306" s="10"/>
      <c r="E306" s="19"/>
    </row>
    <row r="307" spans="1:5" x14ac:dyDescent="0.25">
      <c r="A307" s="18"/>
      <c r="B307" s="10"/>
      <c r="C307" s="10"/>
      <c r="D307" s="10"/>
      <c r="E307" s="19"/>
    </row>
    <row r="308" spans="1:5" ht="18.75" x14ac:dyDescent="0.3">
      <c r="A308" s="30" t="s">
        <v>53</v>
      </c>
      <c r="B308" s="13"/>
      <c r="C308" s="13"/>
      <c r="D308" s="13"/>
      <c r="E308" s="42"/>
    </row>
    <row r="309" spans="1:5" x14ac:dyDescent="0.25">
      <c r="A309" s="20" t="s">
        <v>0</v>
      </c>
      <c r="B309" s="29" t="s">
        <v>1</v>
      </c>
      <c r="C309" s="29" t="s">
        <v>52</v>
      </c>
      <c r="D309" s="29" t="s">
        <v>3</v>
      </c>
      <c r="E309" s="21" t="s">
        <v>15</v>
      </c>
    </row>
    <row r="310" spans="1:5" x14ac:dyDescent="0.25">
      <c r="A310" s="16" t="s">
        <v>4</v>
      </c>
      <c r="B310" s="9">
        <v>194</v>
      </c>
      <c r="C310" s="12">
        <f>B310/C313</f>
        <v>3.5531135531135529</v>
      </c>
      <c r="D310" s="10">
        <v>4</v>
      </c>
      <c r="E310" s="19">
        <v>0</v>
      </c>
    </row>
    <row r="311" spans="1:5" x14ac:dyDescent="0.25">
      <c r="A311" s="16" t="s">
        <v>5</v>
      </c>
      <c r="B311" s="9">
        <v>79</v>
      </c>
      <c r="C311" s="12">
        <f>B311/C313</f>
        <v>1.4468864468864469</v>
      </c>
      <c r="D311" s="10">
        <v>1</v>
      </c>
      <c r="E311" s="19">
        <v>0</v>
      </c>
    </row>
    <row r="312" spans="1:5" x14ac:dyDescent="0.25">
      <c r="A312" s="18"/>
      <c r="B312" s="10"/>
      <c r="C312" s="10"/>
      <c r="D312" s="10"/>
      <c r="E312" s="19"/>
    </row>
    <row r="313" spans="1:5" ht="15.75" thickBot="1" x14ac:dyDescent="0.3">
      <c r="A313" s="49" t="s">
        <v>13</v>
      </c>
      <c r="B313" s="33">
        <f>SUM(B310:B312)</f>
        <v>273</v>
      </c>
      <c r="C313" s="50">
        <f>B313/5</f>
        <v>54.6</v>
      </c>
      <c r="D313" s="33">
        <f>SUM(D310:D311)</f>
        <v>5</v>
      </c>
      <c r="E313" s="32"/>
    </row>
    <row r="315" spans="1:5" ht="18.75" thickBot="1" x14ac:dyDescent="0.3">
      <c r="A315" s="5" t="s">
        <v>42</v>
      </c>
    </row>
    <row r="316" spans="1:5" x14ac:dyDescent="0.25">
      <c r="A316" s="27" t="s">
        <v>0</v>
      </c>
      <c r="B316" s="37" t="s">
        <v>1</v>
      </c>
      <c r="C316" s="28" t="s">
        <v>2</v>
      </c>
      <c r="D316" s="28" t="s">
        <v>3</v>
      </c>
      <c r="E316" s="31"/>
    </row>
    <row r="317" spans="1:5" x14ac:dyDescent="0.25">
      <c r="A317" s="16" t="s">
        <v>4</v>
      </c>
      <c r="B317" s="9">
        <v>164</v>
      </c>
      <c r="C317" s="7">
        <v>0.70389999999999997</v>
      </c>
      <c r="D317" s="8">
        <v>4</v>
      </c>
      <c r="E317" s="19"/>
    </row>
    <row r="318" spans="1:5" x14ac:dyDescent="0.25">
      <c r="A318" s="16" t="s">
        <v>5</v>
      </c>
      <c r="B318" s="9">
        <v>69</v>
      </c>
      <c r="C318" s="7">
        <v>0.29609999999999997</v>
      </c>
      <c r="D318" s="8">
        <v>1</v>
      </c>
      <c r="E318" s="19"/>
    </row>
    <row r="319" spans="1:5" x14ac:dyDescent="0.25">
      <c r="A319" s="18"/>
      <c r="B319" s="10"/>
      <c r="C319" s="10"/>
      <c r="D319" s="10"/>
      <c r="E319" s="19"/>
    </row>
    <row r="320" spans="1:5" x14ac:dyDescent="0.25">
      <c r="A320" s="16" t="s">
        <v>13</v>
      </c>
      <c r="B320" s="10">
        <f>SUM(B317:B319)</f>
        <v>233</v>
      </c>
      <c r="C320" s="10"/>
      <c r="D320" s="10">
        <f>SUM(D317:D319)</f>
        <v>5</v>
      </c>
      <c r="E320" s="19"/>
    </row>
    <row r="321" spans="1:5" x14ac:dyDescent="0.25">
      <c r="A321" s="18" t="s">
        <v>38</v>
      </c>
      <c r="B321" s="12">
        <f>B320/D320</f>
        <v>46.6</v>
      </c>
      <c r="C321" s="10"/>
      <c r="D321" s="10"/>
      <c r="E321" s="19"/>
    </row>
    <row r="322" spans="1:5" x14ac:dyDescent="0.25">
      <c r="A322" s="18"/>
      <c r="B322" s="10"/>
      <c r="C322" s="10"/>
      <c r="D322" s="10"/>
      <c r="E322" s="19"/>
    </row>
    <row r="323" spans="1:5" ht="18.75" x14ac:dyDescent="0.3">
      <c r="A323" s="30" t="s">
        <v>53</v>
      </c>
      <c r="B323" s="13"/>
      <c r="C323" s="13"/>
      <c r="D323" s="13"/>
      <c r="E323" s="42"/>
    </row>
    <row r="324" spans="1:5" x14ac:dyDescent="0.25">
      <c r="A324" s="20" t="s">
        <v>0</v>
      </c>
      <c r="B324" s="29" t="s">
        <v>1</v>
      </c>
      <c r="C324" s="29" t="s">
        <v>52</v>
      </c>
      <c r="D324" s="29" t="s">
        <v>3</v>
      </c>
      <c r="E324" s="21" t="s">
        <v>15</v>
      </c>
    </row>
    <row r="325" spans="1:5" x14ac:dyDescent="0.25">
      <c r="A325" s="16" t="s">
        <v>4</v>
      </c>
      <c r="B325" s="9">
        <v>164</v>
      </c>
      <c r="C325" s="12">
        <f>B325/C328</f>
        <v>3.5193133047210301</v>
      </c>
      <c r="D325" s="10">
        <v>4</v>
      </c>
      <c r="E325" s="19">
        <v>0</v>
      </c>
    </row>
    <row r="326" spans="1:5" x14ac:dyDescent="0.25">
      <c r="A326" s="16" t="s">
        <v>5</v>
      </c>
      <c r="B326" s="9">
        <v>69</v>
      </c>
      <c r="C326" s="12">
        <f>B326/C328</f>
        <v>1.4806866952789699</v>
      </c>
      <c r="D326" s="10">
        <v>1</v>
      </c>
      <c r="E326" s="19">
        <v>0</v>
      </c>
    </row>
    <row r="327" spans="1:5" x14ac:dyDescent="0.25">
      <c r="A327" s="18"/>
      <c r="B327" s="10"/>
      <c r="C327" s="10"/>
      <c r="D327" s="10"/>
      <c r="E327" s="19"/>
    </row>
    <row r="328" spans="1:5" ht="15.75" thickBot="1" x14ac:dyDescent="0.3">
      <c r="A328" s="49" t="s">
        <v>13</v>
      </c>
      <c r="B328" s="33">
        <f>SUM(B325:B327)</f>
        <v>233</v>
      </c>
      <c r="C328" s="50">
        <f>B328/5</f>
        <v>46.6</v>
      </c>
      <c r="D328" s="33">
        <f>SUM(D325:D326)</f>
        <v>5</v>
      </c>
      <c r="E328" s="32"/>
    </row>
    <row r="330" spans="1:5" ht="18.75" thickBot="1" x14ac:dyDescent="0.3">
      <c r="A330" s="5" t="s">
        <v>43</v>
      </c>
    </row>
    <row r="331" spans="1:5" x14ac:dyDescent="0.25">
      <c r="A331" s="27" t="s">
        <v>0</v>
      </c>
      <c r="B331" s="37" t="s">
        <v>1</v>
      </c>
      <c r="C331" s="28" t="s">
        <v>2</v>
      </c>
      <c r="D331" s="28" t="s">
        <v>3</v>
      </c>
      <c r="E331" s="31"/>
    </row>
    <row r="332" spans="1:5" x14ac:dyDescent="0.25">
      <c r="A332" s="16" t="s">
        <v>4</v>
      </c>
      <c r="B332" s="9">
        <v>47</v>
      </c>
      <c r="C332" s="7">
        <v>0.58020000000000005</v>
      </c>
      <c r="D332" s="8">
        <v>3</v>
      </c>
      <c r="E332" s="19"/>
    </row>
    <row r="333" spans="1:5" x14ac:dyDescent="0.25">
      <c r="A333" s="16" t="s">
        <v>5</v>
      </c>
      <c r="B333" s="9">
        <v>34</v>
      </c>
      <c r="C333" s="7">
        <v>0.41980000000000001</v>
      </c>
      <c r="D333" s="8">
        <v>2</v>
      </c>
      <c r="E333" s="19"/>
    </row>
    <row r="334" spans="1:5" x14ac:dyDescent="0.25">
      <c r="A334" s="18"/>
      <c r="B334" s="10"/>
      <c r="C334" s="10"/>
      <c r="D334" s="10"/>
      <c r="E334" s="19"/>
    </row>
    <row r="335" spans="1:5" x14ac:dyDescent="0.25">
      <c r="A335" s="16" t="s">
        <v>13</v>
      </c>
      <c r="B335" s="10">
        <f>SUM(B332:B334)</f>
        <v>81</v>
      </c>
      <c r="C335" s="10"/>
      <c r="D335" s="10">
        <f>SUM(D332:D334)</f>
        <v>5</v>
      </c>
      <c r="E335" s="19"/>
    </row>
    <row r="336" spans="1:5" x14ac:dyDescent="0.25">
      <c r="A336" s="18" t="s">
        <v>38</v>
      </c>
      <c r="B336" s="12">
        <f>B335/D335</f>
        <v>16.2</v>
      </c>
      <c r="C336" s="10"/>
      <c r="D336" s="10"/>
      <c r="E336" s="19"/>
    </row>
    <row r="337" spans="1:5" x14ac:dyDescent="0.25">
      <c r="A337" s="18"/>
      <c r="B337" s="12"/>
      <c r="C337" s="10"/>
      <c r="D337" s="10"/>
      <c r="E337" s="19"/>
    </row>
    <row r="338" spans="1:5" ht="18.75" x14ac:dyDescent="0.3">
      <c r="A338" s="30" t="s">
        <v>53</v>
      </c>
      <c r="B338" s="13"/>
      <c r="C338" s="13"/>
      <c r="D338" s="13"/>
      <c r="E338" s="42"/>
    </row>
    <row r="339" spans="1:5" x14ac:dyDescent="0.25">
      <c r="A339" s="20" t="s">
        <v>0</v>
      </c>
      <c r="B339" s="29" t="s">
        <v>1</v>
      </c>
      <c r="C339" s="29" t="s">
        <v>52</v>
      </c>
      <c r="D339" s="29" t="s">
        <v>3</v>
      </c>
      <c r="E339" s="21" t="s">
        <v>15</v>
      </c>
    </row>
    <row r="340" spans="1:5" x14ac:dyDescent="0.25">
      <c r="A340" s="16" t="s">
        <v>4</v>
      </c>
      <c r="B340" s="9">
        <v>47</v>
      </c>
      <c r="C340" s="12">
        <f>B340/C343</f>
        <v>2.9012345679012346</v>
      </c>
      <c r="D340" s="10">
        <v>3</v>
      </c>
      <c r="E340" s="19">
        <v>0</v>
      </c>
    </row>
    <row r="341" spans="1:5" x14ac:dyDescent="0.25">
      <c r="A341" s="16" t="s">
        <v>5</v>
      </c>
      <c r="B341" s="9">
        <v>34</v>
      </c>
      <c r="C341" s="12">
        <f>B341/C343</f>
        <v>2.0987654320987654</v>
      </c>
      <c r="D341" s="10">
        <v>2</v>
      </c>
      <c r="E341" s="19">
        <v>0</v>
      </c>
    </row>
    <row r="342" spans="1:5" x14ac:dyDescent="0.25">
      <c r="A342" s="18"/>
      <c r="B342" s="10"/>
      <c r="C342" s="10"/>
      <c r="D342" s="10"/>
      <c r="E342" s="19"/>
    </row>
    <row r="343" spans="1:5" ht="15.75" thickBot="1" x14ac:dyDescent="0.3">
      <c r="A343" s="49" t="s">
        <v>13</v>
      </c>
      <c r="B343" s="33">
        <f>SUM(B340:B342)</f>
        <v>81</v>
      </c>
      <c r="C343" s="50">
        <f>B343/5</f>
        <v>16.2</v>
      </c>
      <c r="D343" s="33">
        <f>SUM(D340:D341)</f>
        <v>5</v>
      </c>
      <c r="E343" s="32"/>
    </row>
    <row r="345" spans="1:5" ht="18.75" thickBot="1" x14ac:dyDescent="0.3">
      <c r="A345" s="5" t="s">
        <v>44</v>
      </c>
    </row>
    <row r="346" spans="1:5" x14ac:dyDescent="0.25">
      <c r="A346" s="27" t="s">
        <v>0</v>
      </c>
      <c r="B346" s="37" t="s">
        <v>1</v>
      </c>
      <c r="C346" s="28" t="s">
        <v>2</v>
      </c>
      <c r="D346" s="28" t="s">
        <v>3</v>
      </c>
      <c r="E346" s="31"/>
    </row>
    <row r="347" spans="1:5" ht="15.75" thickBot="1" x14ac:dyDescent="0.3">
      <c r="A347" s="22" t="s">
        <v>4</v>
      </c>
      <c r="B347" s="52">
        <v>98</v>
      </c>
      <c r="C347" s="53">
        <v>1</v>
      </c>
      <c r="D347" s="25">
        <v>5</v>
      </c>
      <c r="E347" s="32"/>
    </row>
    <row r="349" spans="1:5" ht="18.75" thickBot="1" x14ac:dyDescent="0.3">
      <c r="A349" s="5" t="s">
        <v>45</v>
      </c>
    </row>
    <row r="350" spans="1:5" x14ac:dyDescent="0.25">
      <c r="A350" s="27" t="s">
        <v>0</v>
      </c>
      <c r="B350" s="37" t="s">
        <v>1</v>
      </c>
      <c r="C350" s="28" t="s">
        <v>2</v>
      </c>
      <c r="D350" s="28" t="s">
        <v>3</v>
      </c>
      <c r="E350" s="31"/>
    </row>
    <row r="351" spans="1:5" x14ac:dyDescent="0.25">
      <c r="A351" s="16" t="s">
        <v>4</v>
      </c>
      <c r="B351" s="9">
        <v>54</v>
      </c>
      <c r="C351" s="7">
        <v>0.6</v>
      </c>
      <c r="D351" s="8">
        <v>3</v>
      </c>
      <c r="E351" s="19"/>
    </row>
    <row r="352" spans="1:5" x14ac:dyDescent="0.25">
      <c r="A352" s="16" t="s">
        <v>5</v>
      </c>
      <c r="B352" s="9">
        <v>36</v>
      </c>
      <c r="C352" s="7">
        <v>0.4</v>
      </c>
      <c r="D352" s="8">
        <v>2</v>
      </c>
      <c r="E352" s="19"/>
    </row>
    <row r="353" spans="1:5" x14ac:dyDescent="0.25">
      <c r="A353" s="18"/>
      <c r="B353" s="10"/>
      <c r="C353" s="10"/>
      <c r="D353" s="10"/>
      <c r="E353" s="19"/>
    </row>
    <row r="354" spans="1:5" x14ac:dyDescent="0.25">
      <c r="A354" s="16" t="s">
        <v>13</v>
      </c>
      <c r="B354" s="10">
        <f>SUM(B351:B353)</f>
        <v>90</v>
      </c>
      <c r="C354" s="10"/>
      <c r="D354" s="10">
        <f>SUM(D351:D353)</f>
        <v>5</v>
      </c>
      <c r="E354" s="19"/>
    </row>
    <row r="355" spans="1:5" x14ac:dyDescent="0.25">
      <c r="A355" s="18" t="s">
        <v>38</v>
      </c>
      <c r="B355" s="12">
        <f>B354/D354</f>
        <v>18</v>
      </c>
      <c r="C355" s="10"/>
      <c r="D355" s="10"/>
      <c r="E355" s="19"/>
    </row>
    <row r="356" spans="1:5" x14ac:dyDescent="0.25">
      <c r="A356" s="18"/>
      <c r="B356" s="12"/>
      <c r="C356" s="10"/>
      <c r="D356" s="10"/>
      <c r="E356" s="19"/>
    </row>
    <row r="357" spans="1:5" ht="18.75" x14ac:dyDescent="0.3">
      <c r="A357" s="30" t="s">
        <v>53</v>
      </c>
      <c r="B357" s="13"/>
      <c r="C357" s="13"/>
      <c r="D357" s="13"/>
      <c r="E357" s="42"/>
    </row>
    <row r="358" spans="1:5" x14ac:dyDescent="0.25">
      <c r="A358" s="20" t="s">
        <v>0</v>
      </c>
      <c r="B358" s="29" t="s">
        <v>1</v>
      </c>
      <c r="C358" s="29" t="s">
        <v>52</v>
      </c>
      <c r="D358" s="29" t="s">
        <v>3</v>
      </c>
      <c r="E358" s="21" t="s">
        <v>15</v>
      </c>
    </row>
    <row r="359" spans="1:5" x14ac:dyDescent="0.25">
      <c r="A359" s="16" t="s">
        <v>4</v>
      </c>
      <c r="B359" s="9">
        <v>54</v>
      </c>
      <c r="C359" s="12">
        <f>B359/C362</f>
        <v>3</v>
      </c>
      <c r="D359" s="10">
        <v>3</v>
      </c>
      <c r="E359" s="19">
        <v>0</v>
      </c>
    </row>
    <row r="360" spans="1:5" x14ac:dyDescent="0.25">
      <c r="A360" s="16" t="s">
        <v>5</v>
      </c>
      <c r="B360" s="9">
        <v>36</v>
      </c>
      <c r="C360" s="12">
        <f>B360/C362</f>
        <v>2</v>
      </c>
      <c r="D360" s="10">
        <v>2</v>
      </c>
      <c r="E360" s="19">
        <v>0</v>
      </c>
    </row>
    <row r="361" spans="1:5" x14ac:dyDescent="0.25">
      <c r="A361" s="18"/>
      <c r="B361" s="10"/>
      <c r="C361" s="10"/>
      <c r="D361" s="10"/>
      <c r="E361" s="19"/>
    </row>
    <row r="362" spans="1:5" ht="15.75" thickBot="1" x14ac:dyDescent="0.3">
      <c r="A362" s="49" t="s">
        <v>13</v>
      </c>
      <c r="B362" s="33">
        <f>SUM(B359:B361)</f>
        <v>90</v>
      </c>
      <c r="C362" s="50">
        <f>B362/5</f>
        <v>18</v>
      </c>
      <c r="D362" s="33">
        <f>SUM(D359:D360)</f>
        <v>5</v>
      </c>
      <c r="E362" s="32"/>
    </row>
    <row r="364" spans="1:5" ht="18.75" thickBot="1" x14ac:dyDescent="0.3">
      <c r="A364" s="5" t="s">
        <v>46</v>
      </c>
    </row>
    <row r="365" spans="1:5" x14ac:dyDescent="0.25">
      <c r="A365" s="27" t="s">
        <v>0</v>
      </c>
      <c r="B365" s="37" t="s">
        <v>1</v>
      </c>
      <c r="C365" s="28" t="s">
        <v>2</v>
      </c>
      <c r="D365" s="28" t="s">
        <v>3</v>
      </c>
      <c r="E365" s="31"/>
    </row>
    <row r="366" spans="1:5" ht="15.75" thickBot="1" x14ac:dyDescent="0.3">
      <c r="A366" s="22" t="s">
        <v>4</v>
      </c>
      <c r="B366" s="52">
        <v>77</v>
      </c>
      <c r="C366" s="53">
        <v>1</v>
      </c>
      <c r="D366" s="25">
        <v>5</v>
      </c>
      <c r="E366" s="32"/>
    </row>
    <row r="368" spans="1:5" ht="18.75" thickBot="1" x14ac:dyDescent="0.3">
      <c r="A368" s="5" t="s">
        <v>47</v>
      </c>
    </row>
    <row r="369" spans="1:5" x14ac:dyDescent="0.25">
      <c r="A369" s="27" t="s">
        <v>0</v>
      </c>
      <c r="B369" s="37" t="s">
        <v>1</v>
      </c>
      <c r="C369" s="28" t="s">
        <v>2</v>
      </c>
      <c r="D369" s="28" t="s">
        <v>3</v>
      </c>
      <c r="E369" s="31"/>
    </row>
    <row r="370" spans="1:5" ht="15.75" thickBot="1" x14ac:dyDescent="0.3">
      <c r="A370" s="22" t="s">
        <v>4</v>
      </c>
      <c r="B370" s="52">
        <v>72</v>
      </c>
      <c r="C370" s="53">
        <v>1</v>
      </c>
      <c r="D370" s="25">
        <v>5</v>
      </c>
      <c r="E370" s="32"/>
    </row>
    <row r="372" spans="1:5" ht="18.75" thickBot="1" x14ac:dyDescent="0.3">
      <c r="A372" s="5" t="s">
        <v>48</v>
      </c>
    </row>
    <row r="373" spans="1:5" x14ac:dyDescent="0.25">
      <c r="A373" s="27" t="s">
        <v>0</v>
      </c>
      <c r="B373" s="37" t="s">
        <v>1</v>
      </c>
      <c r="C373" s="28" t="s">
        <v>2</v>
      </c>
      <c r="D373" s="28" t="s">
        <v>3</v>
      </c>
      <c r="E373" s="31"/>
    </row>
    <row r="374" spans="1:5" ht="15.75" thickBot="1" x14ac:dyDescent="0.3">
      <c r="A374" s="22" t="s">
        <v>4</v>
      </c>
      <c r="B374" s="52">
        <v>38</v>
      </c>
      <c r="C374" s="53">
        <v>1</v>
      </c>
      <c r="D374" s="25">
        <v>3</v>
      </c>
      <c r="E374" s="32"/>
    </row>
    <row r="376" spans="1:5" ht="18.75" thickBot="1" x14ac:dyDescent="0.3">
      <c r="A376" s="5" t="s">
        <v>49</v>
      </c>
    </row>
    <row r="377" spans="1:5" x14ac:dyDescent="0.25">
      <c r="A377" s="27" t="s">
        <v>0</v>
      </c>
      <c r="B377" s="37" t="s">
        <v>1</v>
      </c>
      <c r="C377" s="28" t="s">
        <v>2</v>
      </c>
      <c r="D377" s="28" t="s">
        <v>3</v>
      </c>
      <c r="E377" s="31"/>
    </row>
    <row r="378" spans="1:5" ht="15.75" thickBot="1" x14ac:dyDescent="0.3">
      <c r="A378" s="22" t="s">
        <v>4</v>
      </c>
      <c r="B378" s="52">
        <v>29</v>
      </c>
      <c r="C378" s="53">
        <v>1</v>
      </c>
      <c r="D378" s="25">
        <v>3</v>
      </c>
      <c r="E378" s="32"/>
    </row>
    <row r="380" spans="1:5" ht="18.75" thickBot="1" x14ac:dyDescent="0.3">
      <c r="A380" s="5" t="s">
        <v>50</v>
      </c>
    </row>
    <row r="381" spans="1:5" x14ac:dyDescent="0.25">
      <c r="A381" s="27" t="s">
        <v>0</v>
      </c>
      <c r="B381" s="37" t="s">
        <v>1</v>
      </c>
      <c r="C381" s="28" t="s">
        <v>2</v>
      </c>
      <c r="D381" s="28" t="s">
        <v>3</v>
      </c>
      <c r="E381" s="31"/>
    </row>
    <row r="382" spans="1:5" x14ac:dyDescent="0.25">
      <c r="A382" s="16" t="s">
        <v>4</v>
      </c>
      <c r="B382" s="9">
        <v>14</v>
      </c>
      <c r="C382" s="7">
        <v>0.4118</v>
      </c>
      <c r="D382" s="8">
        <v>1</v>
      </c>
      <c r="E382" s="19"/>
    </row>
    <row r="383" spans="1:5" x14ac:dyDescent="0.25">
      <c r="A383" s="16" t="s">
        <v>5</v>
      </c>
      <c r="B383" s="9">
        <v>20</v>
      </c>
      <c r="C383" s="7">
        <v>0.58819999999999995</v>
      </c>
      <c r="D383" s="8">
        <v>2</v>
      </c>
      <c r="E383" s="19"/>
    </row>
    <row r="384" spans="1:5" x14ac:dyDescent="0.25">
      <c r="A384" s="18"/>
      <c r="B384" s="10"/>
      <c r="C384" s="10"/>
      <c r="D384" s="10"/>
      <c r="E384" s="19"/>
    </row>
    <row r="385" spans="1:5" x14ac:dyDescent="0.25">
      <c r="A385" s="16" t="s">
        <v>13</v>
      </c>
      <c r="B385" s="10">
        <f>SUM(B382:B384)</f>
        <v>34</v>
      </c>
      <c r="C385" s="10"/>
      <c r="D385" s="10">
        <f>SUM(D382:D384)</f>
        <v>3</v>
      </c>
      <c r="E385" s="19"/>
    </row>
    <row r="386" spans="1:5" x14ac:dyDescent="0.25">
      <c r="A386" s="18" t="s">
        <v>51</v>
      </c>
      <c r="B386" s="12">
        <f>B385/D385</f>
        <v>11.333333333333334</v>
      </c>
      <c r="C386" s="10"/>
      <c r="D386" s="10"/>
      <c r="E386" s="19"/>
    </row>
    <row r="387" spans="1:5" x14ac:dyDescent="0.25">
      <c r="A387" s="18"/>
      <c r="B387" s="12"/>
      <c r="C387" s="10"/>
      <c r="D387" s="10"/>
      <c r="E387" s="19"/>
    </row>
    <row r="388" spans="1:5" ht="18.75" x14ac:dyDescent="0.3">
      <c r="A388" s="30" t="s">
        <v>53</v>
      </c>
      <c r="B388" s="13"/>
      <c r="C388" s="13"/>
      <c r="D388" s="13"/>
      <c r="E388" s="42"/>
    </row>
    <row r="389" spans="1:5" x14ac:dyDescent="0.25">
      <c r="A389" s="20" t="s">
        <v>0</v>
      </c>
      <c r="B389" s="29" t="s">
        <v>1</v>
      </c>
      <c r="C389" s="29" t="s">
        <v>52</v>
      </c>
      <c r="D389" s="29" t="s">
        <v>3</v>
      </c>
      <c r="E389" s="21" t="s">
        <v>15</v>
      </c>
    </row>
    <row r="390" spans="1:5" x14ac:dyDescent="0.25">
      <c r="A390" s="16" t="s">
        <v>4</v>
      </c>
      <c r="B390" s="9">
        <v>14</v>
      </c>
      <c r="C390" s="12">
        <f>B390/C393</f>
        <v>1.2352941176470587</v>
      </c>
      <c r="D390" s="10">
        <v>1</v>
      </c>
      <c r="E390" s="19">
        <v>0</v>
      </c>
    </row>
    <row r="391" spans="1:5" x14ac:dyDescent="0.25">
      <c r="A391" s="16" t="s">
        <v>5</v>
      </c>
      <c r="B391" s="9">
        <v>20</v>
      </c>
      <c r="C391" s="12">
        <f>B391/C393</f>
        <v>1.7647058823529411</v>
      </c>
      <c r="D391" s="10">
        <v>2</v>
      </c>
      <c r="E391" s="19">
        <v>0</v>
      </c>
    </row>
    <row r="392" spans="1:5" x14ac:dyDescent="0.25">
      <c r="A392" s="18"/>
      <c r="B392" s="10"/>
      <c r="C392" s="10"/>
      <c r="D392" s="10"/>
      <c r="E392" s="19"/>
    </row>
    <row r="393" spans="1:5" ht="15.75" thickBot="1" x14ac:dyDescent="0.3">
      <c r="A393" s="49" t="s">
        <v>13</v>
      </c>
      <c r="B393" s="33">
        <f>SUM(B390:B392)</f>
        <v>34</v>
      </c>
      <c r="C393" s="50">
        <f>B393/3</f>
        <v>11.333333333333334</v>
      </c>
      <c r="D393" s="33">
        <f>SUM(D390:D391)</f>
        <v>3</v>
      </c>
      <c r="E393" s="32"/>
    </row>
  </sheetData>
  <pageMargins left="0.70866141732283472" right="0.70866141732283472" top="0.74803149606299213" bottom="0.74803149606299213" header="0.31496062992125984" footer="0.31496062992125984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Kommunuvalið 2012</vt:lpstr>
    </vt:vector>
  </TitlesOfParts>
  <Company>KT Landsins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Hilmar Høgenni</dc:creator>
  <cp:lastModifiedBy>Hilmar Høgenni</cp:lastModifiedBy>
  <cp:lastPrinted>2016-02-23T13:29:35Z</cp:lastPrinted>
  <dcterms:created xsi:type="dcterms:W3CDTF">2016-02-18T13:38:24Z</dcterms:created>
  <dcterms:modified xsi:type="dcterms:W3CDTF">2016-02-25T14:26:59Z</dcterms:modified>
</cp:coreProperties>
</file>